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755"/>
  </bookViews>
  <sheets>
    <sheet name="Feuil1" sheetId="1" r:id="rId1"/>
  </sheets>
  <definedNames>
    <definedName name="_xlnm.Print_Titles" localSheetId="0">Feuil1!$1:$4</definedName>
    <definedName name="_xlnm.Print_Area" localSheetId="0">Feuil1!$A$5:$K$138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1" i="1"/>
  <c r="J102"/>
  <c r="J103"/>
  <c r="J104"/>
  <c r="J105"/>
  <c r="J99"/>
  <c r="J106"/>
  <c r="J98"/>
  <c r="J97"/>
  <c r="J107"/>
  <c r="J108"/>
  <c r="J109"/>
  <c r="J110"/>
  <c r="J111"/>
  <c r="J100"/>
  <c r="J76"/>
  <c r="J73"/>
  <c r="J77"/>
  <c r="J78"/>
  <c r="J79"/>
  <c r="J80"/>
  <c r="J81"/>
  <c r="J82"/>
  <c r="J83"/>
  <c r="J84"/>
  <c r="J85"/>
  <c r="J74"/>
  <c r="J86"/>
  <c r="J87"/>
  <c r="J88"/>
  <c r="J89"/>
  <c r="J90"/>
  <c r="J91"/>
  <c r="J92"/>
  <c r="J93"/>
  <c r="J75"/>
  <c r="J55"/>
  <c r="J54"/>
  <c r="J56"/>
  <c r="J57"/>
  <c r="J58"/>
  <c r="J59"/>
  <c r="J60"/>
  <c r="J61"/>
  <c r="J62"/>
  <c r="J63"/>
  <c r="J64"/>
  <c r="J65"/>
  <c r="J66"/>
  <c r="J67"/>
  <c r="J68"/>
  <c r="J69"/>
  <c r="J53"/>
  <c r="J120"/>
  <c r="J116"/>
  <c r="J115"/>
  <c r="J121"/>
  <c r="J117"/>
  <c r="J122"/>
  <c r="J123"/>
  <c r="J124"/>
  <c r="J125"/>
  <c r="J119"/>
  <c r="J126"/>
  <c r="J127"/>
  <c r="J128"/>
  <c r="J129"/>
  <c r="J130"/>
  <c r="J131"/>
  <c r="J132"/>
  <c r="J133"/>
  <c r="J134"/>
  <c r="J135"/>
  <c r="J118"/>
  <c r="H116"/>
  <c r="H115"/>
  <c r="F118" l="1"/>
  <c r="F115"/>
  <c r="F117"/>
  <c r="F116"/>
  <c r="F121"/>
  <c r="F125"/>
  <c r="F131"/>
  <c r="F122"/>
  <c r="F119"/>
  <c r="F127"/>
  <c r="F120"/>
  <c r="F124"/>
  <c r="F123"/>
  <c r="F129"/>
  <c r="F126"/>
</calcChain>
</file>

<file path=xl/sharedStrings.xml><?xml version="1.0" encoding="utf-8"?>
<sst xmlns="http://schemas.openxmlformats.org/spreadsheetml/2006/main" count="312" uniqueCount="218">
  <si>
    <t>Place</t>
  </si>
  <si>
    <t>NOM et PRENOM</t>
  </si>
  <si>
    <t>ASSOCIATION</t>
  </si>
  <si>
    <t>LICENCE</t>
  </si>
  <si>
    <t>PLUQUET   Lilian</t>
  </si>
  <si>
    <t>VCU HALLUINOISE</t>
  </si>
  <si>
    <t>1059059055</t>
  </si>
  <si>
    <t>DECOSTER   Elliot</t>
  </si>
  <si>
    <t>AS HELLEMMES</t>
  </si>
  <si>
    <t>1059063028</t>
  </si>
  <si>
    <t>GOCHON   Axel</t>
  </si>
  <si>
    <t>LES CH'TIS CYCLISTES</t>
  </si>
  <si>
    <t>1059174019</t>
  </si>
  <si>
    <t>VERHILLE   Clotaire</t>
  </si>
  <si>
    <t>DUNKERQUE LITTORAL CYCLISME</t>
  </si>
  <si>
    <t>1059047113</t>
  </si>
  <si>
    <t>DEFONTAINE   Sacha</t>
  </si>
  <si>
    <t>RO COMINOISE</t>
  </si>
  <si>
    <t>1059141057</t>
  </si>
  <si>
    <t xml:space="preserve"> </t>
  </si>
  <si>
    <t>MAIGRET   Thomas</t>
  </si>
  <si>
    <t>1059047133</t>
  </si>
  <si>
    <t>VANPETEGHEM   Nathan</t>
  </si>
  <si>
    <t>1059141077</t>
  </si>
  <si>
    <t>BOUTOUT   Maxence</t>
  </si>
  <si>
    <t>1059059050</t>
  </si>
  <si>
    <t xml:space="preserve">busschaert lucie </t>
  </si>
  <si>
    <t>CC THIANT</t>
  </si>
  <si>
    <t>OSTYN   Léonard</t>
  </si>
  <si>
    <t>1059141022</t>
  </si>
  <si>
    <t>LARTIGAU   Gabriel</t>
  </si>
  <si>
    <t>COC DES HAUTS DE FRANCE</t>
  </si>
  <si>
    <t>1059178141</t>
  </si>
  <si>
    <t>DURIEZ   Rémi</t>
  </si>
  <si>
    <t>GAZ ELEC C DE DOUAI</t>
  </si>
  <si>
    <t>1059043045</t>
  </si>
  <si>
    <t>DA SILVA   Cristiano</t>
  </si>
  <si>
    <t>1059174043</t>
  </si>
  <si>
    <t>MORIEUX   Louis</t>
  </si>
  <si>
    <t>1059047124</t>
  </si>
  <si>
    <t>GAMANT   Adrien</t>
  </si>
  <si>
    <t>1059141056</t>
  </si>
  <si>
    <t>REGOST   Louis</t>
  </si>
  <si>
    <t>1059174029</t>
  </si>
  <si>
    <t>VERHILLE   Zély</t>
  </si>
  <si>
    <t>1059047110</t>
  </si>
  <si>
    <t>DESMONS   Lucas</t>
  </si>
  <si>
    <t>VC ROUBAIX LILLE METROPOLE</t>
  </si>
  <si>
    <t>1059114332</t>
  </si>
  <si>
    <t>PEREIRA   Aaron</t>
  </si>
  <si>
    <t>1059114327</t>
  </si>
  <si>
    <t>COVIN   Lucas</t>
  </si>
  <si>
    <t>1059114371</t>
  </si>
  <si>
    <t>Vandenbussche Tom</t>
  </si>
  <si>
    <t>Gravelines</t>
  </si>
  <si>
    <t>LA 10/04/2016</t>
  </si>
  <si>
    <t>BELAEN   Alizée</t>
  </si>
  <si>
    <t>CC ARMENTIEROIS</t>
  </si>
  <si>
    <t>1059008038</t>
  </si>
  <si>
    <t>DEWAELE   Yannick</t>
  </si>
  <si>
    <t>1059047163</t>
  </si>
  <si>
    <t>BAREZ   Nathan</t>
  </si>
  <si>
    <t>1059047121</t>
  </si>
  <si>
    <t>MARCHELEK   Lilian</t>
  </si>
  <si>
    <t>CC CAMBRESIEN</t>
  </si>
  <si>
    <t>1059035039</t>
  </si>
  <si>
    <t>BOUTOUT   Louis</t>
  </si>
  <si>
    <t>1059059041</t>
  </si>
  <si>
    <t xml:space="preserve">Pires Noah </t>
  </si>
  <si>
    <t>Laidez  Erwan</t>
  </si>
  <si>
    <t>US Graveline</t>
  </si>
  <si>
    <t>MAIGRET   Mathys</t>
  </si>
  <si>
    <t>1059047108</t>
  </si>
  <si>
    <t>GOUGE   Julie</t>
  </si>
  <si>
    <t>1059059052</t>
  </si>
  <si>
    <t>GOUGE   Lauryne</t>
  </si>
  <si>
    <t>1059059051</t>
  </si>
  <si>
    <t>LENEZ   Dylan</t>
  </si>
  <si>
    <t>1059114210</t>
  </si>
  <si>
    <t>CHEHIL   Kamilla</t>
  </si>
  <si>
    <t>1059114347</t>
  </si>
  <si>
    <t>DELENCLOS   Mathéo</t>
  </si>
  <si>
    <t>1059174042</t>
  </si>
  <si>
    <t>DEFONTAINE   Esteban</t>
  </si>
  <si>
    <t>1059141024</t>
  </si>
  <si>
    <t>APPLENCOURT   Ryan</t>
  </si>
  <si>
    <t>EC FEIGNIES SAMBRE AVES.</t>
  </si>
  <si>
    <t>1059053020</t>
  </si>
  <si>
    <t>CORABOEUF   Léa</t>
  </si>
  <si>
    <t>1059114357</t>
  </si>
  <si>
    <t>DEPRIESTRE   Timothé</t>
  </si>
  <si>
    <t>1059008021</t>
  </si>
  <si>
    <t>AERNOUTS   Nicolas</t>
  </si>
  <si>
    <t>EC TOURQUENNOISE</t>
  </si>
  <si>
    <t>1059128071</t>
  </si>
  <si>
    <t>PODVIN MAROUZE   Adrien</t>
  </si>
  <si>
    <t>UV FOURMISIENNE</t>
  </si>
  <si>
    <t>1059057055</t>
  </si>
  <si>
    <t>DESUMEUR   Marius</t>
  </si>
  <si>
    <t>EC RAISMES PETITE FORET PORTE DU HAINAUT</t>
  </si>
  <si>
    <t>1059166056</t>
  </si>
  <si>
    <t>LENOIR   Maxence</t>
  </si>
  <si>
    <t>1059141028</t>
  </si>
  <si>
    <t>DESUMEUR   Gabin</t>
  </si>
  <si>
    <t>1059166055</t>
  </si>
  <si>
    <t>LEMEIRE   Théo</t>
  </si>
  <si>
    <t>1059141059</t>
  </si>
  <si>
    <t>BELAEN   Cyril</t>
  </si>
  <si>
    <t>1059008030</t>
  </si>
  <si>
    <t>VERHILLE   Leny</t>
  </si>
  <si>
    <t>1059047068</t>
  </si>
  <si>
    <t>DEVIGNE   Augustin</t>
  </si>
  <si>
    <t>1059174021</t>
  </si>
  <si>
    <t>LOCQUET   Adrien</t>
  </si>
  <si>
    <t>1059141052</t>
  </si>
  <si>
    <t>GOCHON   Valentin</t>
  </si>
  <si>
    <t>1059174031</t>
  </si>
  <si>
    <t>VANPETEGHEM   Noé</t>
  </si>
  <si>
    <t>1059141063</t>
  </si>
  <si>
    <t>MORENO   Iban</t>
  </si>
  <si>
    <t>1059141036</t>
  </si>
  <si>
    <t>FORTE   Enzo</t>
  </si>
  <si>
    <t>1059059024</t>
  </si>
  <si>
    <t>Busschaert Thomas</t>
  </si>
  <si>
    <t>BONNAY   Lucas</t>
  </si>
  <si>
    <t>1059114154</t>
  </si>
  <si>
    <t>FRANCOIS   Pierre</t>
  </si>
  <si>
    <t>EC FACHES THUMESNIL RONCHIN</t>
  </si>
  <si>
    <t>1059052017</t>
  </si>
  <si>
    <t>FRANCOIS   Valentin</t>
  </si>
  <si>
    <t>1059052016</t>
  </si>
  <si>
    <t>POUILLARD   Raphaël</t>
  </si>
  <si>
    <t>1059008008</t>
  </si>
  <si>
    <t>DECRUCQ   Axel</t>
  </si>
  <si>
    <t>1059057093</t>
  </si>
  <si>
    <t>LELIEVRE   Louis</t>
  </si>
  <si>
    <t>1059114326</t>
  </si>
  <si>
    <t>CAPELLE   Antoine</t>
  </si>
  <si>
    <t>1059128064</t>
  </si>
  <si>
    <t>SOUFFLET   Emilien</t>
  </si>
  <si>
    <t>1059047132</t>
  </si>
  <si>
    <t>BARTIER   Jules</t>
  </si>
  <si>
    <t>1059141071</t>
  </si>
  <si>
    <t>PLUQUET   Flavien</t>
  </si>
  <si>
    <t>1059059054</t>
  </si>
  <si>
    <t>DEWASTE   Clara</t>
  </si>
  <si>
    <t>1059141098</t>
  </si>
  <si>
    <t>STATIUS   Tom</t>
  </si>
  <si>
    <t>VC QUERCITAIN</t>
  </si>
  <si>
    <t>1059144006</t>
  </si>
  <si>
    <t>CHEHIH   Othmane</t>
  </si>
  <si>
    <t>1059114195</t>
  </si>
  <si>
    <t>FRANCHOMME   Virgile</t>
  </si>
  <si>
    <t>1059141005</t>
  </si>
  <si>
    <t>GESQUIERE   Louis</t>
  </si>
  <si>
    <t>1059059118</t>
  </si>
  <si>
    <t>QUESNEZ   Rémi</t>
  </si>
  <si>
    <t>UC WATTIGNIES</t>
  </si>
  <si>
    <t>1059149041</t>
  </si>
  <si>
    <t>LENEZ   Nolhan</t>
  </si>
  <si>
    <t>1059114319</t>
  </si>
  <si>
    <t>FUDURIC   Thomas</t>
  </si>
  <si>
    <t>1059063030</t>
  </si>
  <si>
    <t>TRENTESAUX   Gabriel</t>
  </si>
  <si>
    <t>1059059013</t>
  </si>
  <si>
    <t>POUCET   Tristan</t>
  </si>
  <si>
    <t>1059057066</t>
  </si>
  <si>
    <t>FLAMENT   Arthur</t>
  </si>
  <si>
    <t>1059059126</t>
  </si>
  <si>
    <t>PONCET   Alexis</t>
  </si>
  <si>
    <t>US VALENCIENNES MARLY</t>
  </si>
  <si>
    <t>1059129029</t>
  </si>
  <si>
    <t>HAYNAU   Randy</t>
  </si>
  <si>
    <t>O GRANDE SYNTHE</t>
  </si>
  <si>
    <t>1059058246</t>
  </si>
  <si>
    <t>REGOST   Thibaut</t>
  </si>
  <si>
    <t>1059174024</t>
  </si>
  <si>
    <t>DUFOUR   Rémi</t>
  </si>
  <si>
    <t>1059059009</t>
  </si>
  <si>
    <t>VIAUD   Raphaël</t>
  </si>
  <si>
    <t>1059063020</t>
  </si>
  <si>
    <t>FLAMENT   Aurélien</t>
  </si>
  <si>
    <t>1059035108</t>
  </si>
  <si>
    <t>COVIN   Kylian</t>
  </si>
  <si>
    <t>1059114370</t>
  </si>
  <si>
    <t>NISOLE   Justine</t>
  </si>
  <si>
    <t>1059057097</t>
  </si>
  <si>
    <t>DEFONTAINE   Maxence</t>
  </si>
  <si>
    <t>1059114215</t>
  </si>
  <si>
    <t>LABAERE   Charles</t>
  </si>
  <si>
    <t>1059059042</t>
  </si>
  <si>
    <t>MEERPOEL   Marie</t>
  </si>
  <si>
    <t>1059141092</t>
  </si>
  <si>
    <t>FONTAINE   Thomas</t>
  </si>
  <si>
    <t>1059052041</t>
  </si>
  <si>
    <t>LASSELIN   Alexis</t>
  </si>
  <si>
    <t>1059178142</t>
  </si>
  <si>
    <t>PRELICENCIE</t>
  </si>
  <si>
    <t>POUSSIN 1</t>
  </si>
  <si>
    <t>POUSSIN 2</t>
  </si>
  <si>
    <t>PUPILLE 1</t>
  </si>
  <si>
    <t>PUPILLE 2</t>
  </si>
  <si>
    <t>BENJAMIN 1</t>
  </si>
  <si>
    <t>BENJAMIN 2</t>
  </si>
  <si>
    <t>CLASSEMENT CLUB NORD</t>
  </si>
  <si>
    <t>HALLUIN</t>
  </si>
  <si>
    <t xml:space="preserve">  1er mai 2016</t>
  </si>
  <si>
    <t>cf*</t>
  </si>
  <si>
    <t>*</t>
  </si>
  <si>
    <t>Pts**</t>
  </si>
  <si>
    <t>**</t>
  </si>
  <si>
    <t>Points du TDJC attribués aux clubs selon le classement club des points cumulés.</t>
  </si>
  <si>
    <t>points cumulés par les 2 premiers coureurs de chaque club de chaques catégories.</t>
  </si>
  <si>
    <t>ROUTE</t>
  </si>
  <si>
    <t>MECA</t>
  </si>
  <si>
    <t>RIEUX</t>
  </si>
  <si>
    <t xml:space="preserve">  7 mai 2016</t>
  </si>
  <si>
    <t>TOTAL</t>
  </si>
</sst>
</file>

<file path=xl/styles.xml><?xml version="1.0" encoding="utf-8"?>
<styleSheet xmlns="http://schemas.openxmlformats.org/spreadsheetml/2006/main">
  <numFmts count="1">
    <numFmt numFmtId="164" formatCode="&quot;à&quot;\ mm&quot;mn&quot;ss&quot; s&quot;"/>
  </numFmts>
  <fonts count="4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name val="Book Antiqua"/>
      <family val="1"/>
    </font>
    <font>
      <b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Book Antiqua"/>
      <family val="1"/>
    </font>
    <font>
      <b/>
      <u/>
      <sz val="8"/>
      <name val="Book Antiqua"/>
      <family val="1"/>
    </font>
    <font>
      <b/>
      <sz val="8"/>
      <color rgb="FFFF0000"/>
      <name val="Book Antiqua"/>
      <family val="1"/>
    </font>
    <font>
      <b/>
      <sz val="11"/>
      <color theme="1"/>
      <name val="Book Antiqua"/>
      <family val="1"/>
    </font>
    <font>
      <sz val="12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0"/>
      <name val="Book Antiqua"/>
      <family val="1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Book Antiqua"/>
      <family val="1"/>
    </font>
    <font>
      <b/>
      <sz val="10"/>
      <color theme="1"/>
      <name val="Book Antiqua"/>
      <family val="1"/>
    </font>
    <font>
      <b/>
      <u/>
      <sz val="12"/>
      <color theme="1"/>
      <name val="Book Antiqua"/>
      <family val="1"/>
    </font>
    <font>
      <b/>
      <sz val="12"/>
      <name val="Arial"/>
      <family val="2"/>
    </font>
    <font>
      <sz val="8"/>
      <color theme="1"/>
      <name val="Book Antiqua"/>
      <family val="1"/>
    </font>
    <font>
      <b/>
      <sz val="8"/>
      <color theme="1"/>
      <name val="Book Antiqua"/>
      <family val="1"/>
    </font>
    <font>
      <b/>
      <sz val="8"/>
      <color rgb="FFFF0000"/>
      <name val="Arial"/>
      <family val="2"/>
    </font>
    <font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u/>
      <sz val="12"/>
      <color theme="1"/>
      <name val="Book Antiqua"/>
      <family val="1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15" borderId="1" applyNumberFormat="0" applyAlignment="0" applyProtection="0"/>
    <xf numFmtId="0" fontId="11" fillId="0" borderId="2" applyNumberFormat="0" applyFill="0" applyAlignment="0" applyProtection="0"/>
    <xf numFmtId="0" fontId="4" fillId="4" borderId="3" applyNumberFormat="0" applyFont="0" applyAlignment="0" applyProtection="0"/>
    <xf numFmtId="0" fontId="13" fillId="7" borderId="1" applyNumberFormat="0" applyAlignment="0" applyProtection="0"/>
    <xf numFmtId="0" fontId="14" fillId="16" borderId="0" applyNumberFormat="0" applyBorder="0" applyAlignment="0" applyProtection="0"/>
    <xf numFmtId="0" fontId="15" fillId="7" borderId="0" applyNumberFormat="0" applyBorder="0" applyAlignment="0" applyProtection="0"/>
    <xf numFmtId="0" fontId="25" fillId="0" borderId="0"/>
    <xf numFmtId="0" fontId="16" fillId="6" borderId="0" applyNumberFormat="0" applyBorder="0" applyAlignment="0" applyProtection="0"/>
    <xf numFmtId="0" fontId="17" fillId="15" borderId="4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24" fillId="17" borderId="9" applyNumberFormat="0" applyAlignment="0" applyProtection="0"/>
  </cellStyleXfs>
  <cellXfs count="95">
    <xf numFmtId="0" fontId="0" fillId="0" borderId="0" xfId="0"/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5" fillId="0" borderId="0" xfId="1" applyFont="1" applyFill="1" applyAlignment="1" applyProtection="1">
      <alignment wrapText="1"/>
      <protection locked="0"/>
    </xf>
    <xf numFmtId="0" fontId="0" fillId="0" borderId="0" xfId="0" applyAlignment="1">
      <alignment horizontal="center"/>
    </xf>
    <xf numFmtId="0" fontId="7" fillId="0" borderId="10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horizontal="center" vertical="center"/>
    </xf>
    <xf numFmtId="0" fontId="7" fillId="0" borderId="10" xfId="1" applyFont="1" applyFill="1" applyBorder="1" applyAlignment="1" applyProtection="1">
      <alignment horizontal="left" vertical="center"/>
    </xf>
    <xf numFmtId="0" fontId="8" fillId="0" borderId="0" xfId="1" applyFont="1" applyBorder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7" fillId="0" borderId="1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left" vertical="center"/>
    </xf>
    <xf numFmtId="0" fontId="0" fillId="0" borderId="0" xfId="0" applyBorder="1" applyAlignment="1">
      <alignment horizontal="center"/>
    </xf>
    <xf numFmtId="164" fontId="6" fillId="0" borderId="0" xfId="1" applyNumberFormat="1" applyFont="1" applyBorder="1" applyAlignment="1" applyProtection="1">
      <alignment horizontal="center" vertical="center"/>
    </xf>
    <xf numFmtId="0" fontId="27" fillId="0" borderId="10" xfId="1" applyFont="1" applyFill="1" applyBorder="1" applyAlignment="1" applyProtection="1">
      <alignment vertical="center"/>
    </xf>
    <xf numFmtId="0" fontId="27" fillId="0" borderId="10" xfId="1" applyFont="1" applyFill="1" applyBorder="1" applyAlignment="1" applyProtection="1">
      <alignment horizontal="left" vertical="center"/>
    </xf>
    <xf numFmtId="0" fontId="27" fillId="0" borderId="10" xfId="1" applyFont="1" applyFill="1" applyBorder="1" applyAlignment="1" applyProtection="1">
      <alignment horizontal="center" vertical="center"/>
    </xf>
    <xf numFmtId="0" fontId="5" fillId="19" borderId="10" xfId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21" borderId="0" xfId="0" applyFont="1" applyFill="1"/>
    <xf numFmtId="0" fontId="28" fillId="0" borderId="0" xfId="0" applyFont="1" applyBorder="1"/>
    <xf numFmtId="0" fontId="28" fillId="0" borderId="0" xfId="0" applyFont="1"/>
    <xf numFmtId="0" fontId="37" fillId="0" borderId="0" xfId="1" applyFont="1" applyFill="1" applyBorder="1" applyAlignment="1" applyProtection="1">
      <alignment horizontal="center" vertical="center"/>
      <protection locked="0"/>
    </xf>
    <xf numFmtId="0" fontId="37" fillId="0" borderId="0" xfId="1" applyFont="1" applyFill="1" applyBorder="1" applyAlignment="1" applyProtection="1">
      <alignment horizontal="center" vertical="center" wrapText="1"/>
      <protection locked="0"/>
    </xf>
    <xf numFmtId="0" fontId="32" fillId="0" borderId="0" xfId="0" applyFont="1"/>
    <xf numFmtId="0" fontId="29" fillId="0" borderId="0" xfId="0" applyFont="1"/>
    <xf numFmtId="0" fontId="32" fillId="0" borderId="0" xfId="0" applyFont="1" applyAlignment="1">
      <alignment horizontal="center"/>
    </xf>
    <xf numFmtId="0" fontId="7" fillId="0" borderId="12" xfId="1" applyFont="1" applyFill="1" applyBorder="1" applyAlignment="1" applyProtection="1">
      <alignment vertical="center"/>
    </xf>
    <xf numFmtId="0" fontId="7" fillId="0" borderId="13" xfId="1" applyFont="1" applyFill="1" applyBorder="1" applyAlignment="1" applyProtection="1">
      <alignment vertical="center"/>
    </xf>
    <xf numFmtId="0" fontId="8" fillId="18" borderId="16" xfId="1" applyFont="1" applyFill="1" applyBorder="1" applyAlignment="1" applyProtection="1">
      <alignment horizontal="center"/>
      <protection locked="0"/>
    </xf>
    <xf numFmtId="0" fontId="26" fillId="18" borderId="17" xfId="1" applyFont="1" applyFill="1" applyBorder="1" applyAlignment="1" applyProtection="1">
      <alignment vertical="center"/>
    </xf>
    <xf numFmtId="0" fontId="7" fillId="18" borderId="17" xfId="1" applyFont="1" applyFill="1" applyBorder="1" applyAlignment="1" applyProtection="1">
      <alignment vertical="center"/>
    </xf>
    <xf numFmtId="0" fontId="7" fillId="18" borderId="17" xfId="1" applyFont="1" applyFill="1" applyBorder="1" applyAlignment="1" applyProtection="1">
      <alignment horizontal="left" vertical="center"/>
    </xf>
    <xf numFmtId="0" fontId="7" fillId="18" borderId="17" xfId="1" applyFont="1" applyFill="1" applyBorder="1" applyAlignment="1" applyProtection="1">
      <alignment horizontal="center" vertical="center"/>
    </xf>
    <xf numFmtId="164" fontId="6" fillId="18" borderId="17" xfId="1" applyNumberFormat="1" applyFont="1" applyFill="1" applyBorder="1" applyAlignment="1" applyProtection="1">
      <alignment horizontal="center" vertical="center"/>
    </xf>
    <xf numFmtId="164" fontId="7" fillId="18" borderId="17" xfId="1" applyNumberFormat="1" applyFont="1" applyFill="1" applyBorder="1" applyAlignment="1" applyProtection="1">
      <alignment horizontal="center" vertical="center"/>
    </xf>
    <xf numFmtId="164" fontId="6" fillId="18" borderId="18" xfId="1" applyNumberFormat="1" applyFont="1" applyFill="1" applyBorder="1" applyAlignment="1" applyProtection="1">
      <alignment horizontal="center" vertical="center"/>
    </xf>
    <xf numFmtId="0" fontId="0" fillId="18" borderId="17" xfId="0" applyFill="1" applyBorder="1" applyAlignment="1">
      <alignment horizontal="center"/>
    </xf>
    <xf numFmtId="0" fontId="30" fillId="18" borderId="17" xfId="0" applyFont="1" applyFill="1" applyBorder="1" applyAlignment="1">
      <alignment horizontal="center"/>
    </xf>
    <xf numFmtId="0" fontId="0" fillId="18" borderId="18" xfId="0" applyFill="1" applyBorder="1" applyAlignment="1">
      <alignment horizontal="center"/>
    </xf>
    <xf numFmtId="0" fontId="28" fillId="18" borderId="17" xfId="0" applyFont="1" applyFill="1" applyBorder="1" applyAlignment="1">
      <alignment horizontal="center"/>
    </xf>
    <xf numFmtId="0" fontId="1" fillId="18" borderId="16" xfId="0" applyFont="1" applyFill="1" applyBorder="1"/>
    <xf numFmtId="0" fontId="26" fillId="18" borderId="17" xfId="1" applyFont="1" applyFill="1" applyBorder="1" applyAlignment="1" applyProtection="1">
      <alignment horizontal="center" vertical="center"/>
      <protection locked="0"/>
    </xf>
    <xf numFmtId="0" fontId="3" fillId="18" borderId="17" xfId="1" applyFont="1" applyFill="1" applyBorder="1" applyAlignment="1" applyProtection="1">
      <alignment horizontal="center" vertical="center" wrapText="1"/>
      <protection locked="0"/>
    </xf>
    <xf numFmtId="0" fontId="5" fillId="18" borderId="17" xfId="1" applyFont="1" applyFill="1" applyBorder="1" applyAlignment="1" applyProtection="1">
      <alignment horizontal="center" vertical="center" wrapText="1"/>
      <protection locked="0"/>
    </xf>
    <xf numFmtId="0" fontId="5" fillId="18" borderId="18" xfId="1" applyFont="1" applyFill="1" applyBorder="1" applyAlignment="1" applyProtection="1">
      <alignment horizontal="center" vertical="center" wrapText="1"/>
      <protection locked="0"/>
    </xf>
    <xf numFmtId="0" fontId="6" fillId="0" borderId="10" xfId="1" applyFont="1" applyBorder="1" applyAlignment="1" applyProtection="1">
      <alignment horizontal="center"/>
      <protection locked="0"/>
    </xf>
    <xf numFmtId="0" fontId="7" fillId="21" borderId="10" xfId="0" applyFont="1" applyFill="1" applyBorder="1" applyAlignment="1">
      <alignment horizontal="center"/>
    </xf>
    <xf numFmtId="0" fontId="38" fillId="22" borderId="10" xfId="0" applyFont="1" applyFill="1" applyBorder="1" applyAlignment="1">
      <alignment horizontal="center"/>
    </xf>
    <xf numFmtId="0" fontId="39" fillId="21" borderId="10" xfId="0" applyFont="1" applyFill="1" applyBorder="1" applyAlignment="1">
      <alignment horizontal="center"/>
    </xf>
    <xf numFmtId="0" fontId="40" fillId="0" borderId="10" xfId="1" applyFont="1" applyBorder="1" applyAlignment="1" applyProtection="1">
      <alignment horizontal="center"/>
      <protection locked="0"/>
    </xf>
    <xf numFmtId="0" fontId="41" fillId="0" borderId="10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39" fillId="23" borderId="10" xfId="0" applyFont="1" applyFill="1" applyBorder="1" applyAlignment="1">
      <alignment horizontal="center"/>
    </xf>
    <xf numFmtId="0" fontId="42" fillId="0" borderId="10" xfId="0" applyFont="1" applyBorder="1" applyAlignment="1">
      <alignment horizontal="center"/>
    </xf>
    <xf numFmtId="0" fontId="39" fillId="0" borderId="10" xfId="0" applyFont="1" applyBorder="1" applyAlignment="1">
      <alignment horizontal="center"/>
    </xf>
    <xf numFmtId="0" fontId="27" fillId="23" borderId="10" xfId="0" applyFont="1" applyFill="1" applyBorder="1" applyAlignment="1">
      <alignment horizontal="center"/>
    </xf>
    <xf numFmtId="0" fontId="36" fillId="20" borderId="0" xfId="0" applyFont="1" applyFill="1" applyBorder="1" applyAlignment="1"/>
    <xf numFmtId="0" fontId="36" fillId="21" borderId="0" xfId="0" applyFont="1" applyFill="1" applyBorder="1" applyAlignment="1"/>
    <xf numFmtId="0" fontId="33" fillId="0" borderId="0" xfId="0" applyFont="1" applyAlignment="1">
      <alignment wrapText="1"/>
    </xf>
    <xf numFmtId="0" fontId="5" fillId="0" borderId="11" xfId="1" applyFont="1" applyFill="1" applyBorder="1" applyAlignment="1" applyProtection="1">
      <alignment wrapText="1"/>
      <protection locked="0"/>
    </xf>
    <xf numFmtId="0" fontId="4" fillId="0" borderId="11" xfId="1" applyFont="1" applyFill="1" applyBorder="1" applyAlignment="1" applyProtection="1">
      <alignment wrapText="1"/>
      <protection locked="0"/>
    </xf>
    <xf numFmtId="0" fontId="5" fillId="0" borderId="0" xfId="1" applyFont="1" applyFill="1" applyAlignment="1" applyProtection="1">
      <alignment horizontal="right" wrapText="1"/>
      <protection locked="0"/>
    </xf>
    <xf numFmtId="0" fontId="4" fillId="0" borderId="0" xfId="1" applyFont="1" applyFill="1" applyAlignment="1" applyProtection="1">
      <alignment wrapText="1"/>
      <protection locked="0"/>
    </xf>
    <xf numFmtId="0" fontId="5" fillId="19" borderId="10" xfId="1" applyFont="1" applyFill="1" applyBorder="1" applyAlignment="1" applyProtection="1">
      <alignment horizontal="center" vertical="center" wrapText="1"/>
      <protection locked="0"/>
    </xf>
    <xf numFmtId="0" fontId="5" fillId="19" borderId="12" xfId="1" applyFont="1" applyFill="1" applyBorder="1" applyAlignment="1" applyProtection="1">
      <alignment horizontal="center" vertical="center" wrapText="1"/>
      <protection locked="0"/>
    </xf>
    <xf numFmtId="0" fontId="31" fillId="0" borderId="19" xfId="1" applyFont="1" applyFill="1" applyBorder="1" applyAlignment="1" applyProtection="1">
      <alignment horizontal="center" vertical="center" textRotation="90" wrapText="1"/>
      <protection locked="0"/>
    </xf>
    <xf numFmtId="0" fontId="31" fillId="0" borderId="21" xfId="1" applyFont="1" applyFill="1" applyBorder="1" applyAlignment="1" applyProtection="1">
      <alignment horizontal="center" vertical="center" textRotation="90" wrapText="1"/>
      <protection locked="0"/>
    </xf>
    <xf numFmtId="0" fontId="31" fillId="0" borderId="23" xfId="1" applyFont="1" applyFill="1" applyBorder="1" applyAlignment="1" applyProtection="1">
      <alignment horizontal="center" vertical="center" textRotation="90" wrapText="1"/>
      <protection locked="0"/>
    </xf>
    <xf numFmtId="0" fontId="25" fillId="0" borderId="20" xfId="1" applyFont="1" applyFill="1" applyBorder="1" applyAlignment="1" applyProtection="1">
      <alignment horizontal="center" vertical="center" textRotation="90" wrapText="1"/>
      <protection locked="0"/>
    </xf>
    <xf numFmtId="0" fontId="25" fillId="0" borderId="22" xfId="1" applyFont="1" applyFill="1" applyBorder="1" applyAlignment="1" applyProtection="1">
      <alignment horizontal="center" vertical="center" textRotation="90" wrapText="1"/>
      <protection locked="0"/>
    </xf>
    <xf numFmtId="0" fontId="25" fillId="0" borderId="24" xfId="1" applyFont="1" applyFill="1" applyBorder="1" applyAlignment="1" applyProtection="1">
      <alignment horizontal="center" vertical="center" textRotation="90" wrapText="1"/>
      <protection locked="0"/>
    </xf>
    <xf numFmtId="0" fontId="31" fillId="0" borderId="15" xfId="1" applyFont="1" applyFill="1" applyBorder="1" applyAlignment="1" applyProtection="1">
      <alignment horizontal="center" vertical="center" wrapText="1"/>
      <protection locked="0"/>
    </xf>
    <xf numFmtId="0" fontId="31" fillId="0" borderId="0" xfId="1" applyFont="1" applyFill="1" applyBorder="1" applyAlignment="1" applyProtection="1">
      <alignment horizontal="center" vertical="center" wrapText="1"/>
      <protection locked="0"/>
    </xf>
    <xf numFmtId="0" fontId="34" fillId="0" borderId="25" xfId="0" applyFont="1" applyBorder="1" applyAlignment="1">
      <alignment horizontal="center"/>
    </xf>
    <xf numFmtId="0" fontId="34" fillId="0" borderId="26" xfId="0" applyFont="1" applyBorder="1" applyAlignment="1">
      <alignment horizontal="center"/>
    </xf>
    <xf numFmtId="0" fontId="7" fillId="0" borderId="12" xfId="1" applyFont="1" applyFill="1" applyBorder="1" applyAlignment="1" applyProtection="1">
      <alignment horizontal="center" vertical="center"/>
    </xf>
    <xf numFmtId="0" fontId="7" fillId="0" borderId="14" xfId="1" applyFont="1" applyFill="1" applyBorder="1" applyAlignment="1" applyProtection="1">
      <alignment horizontal="center" vertical="center"/>
    </xf>
    <xf numFmtId="0" fontId="7" fillId="0" borderId="13" xfId="1" applyFont="1" applyFill="1" applyBorder="1" applyAlignment="1" applyProtection="1">
      <alignment horizontal="center" vertical="center"/>
    </xf>
    <xf numFmtId="0" fontId="7" fillId="0" borderId="12" xfId="1" applyFont="1" applyFill="1" applyBorder="1" applyAlignment="1" applyProtection="1">
      <alignment horizontal="left" vertical="center"/>
    </xf>
    <xf numFmtId="0" fontId="7" fillId="0" borderId="13" xfId="1" applyFont="1" applyFill="1" applyBorder="1" applyAlignment="1" applyProtection="1">
      <alignment horizontal="left" vertical="center"/>
    </xf>
    <xf numFmtId="0" fontId="27" fillId="0" borderId="12" xfId="1" applyFont="1" applyFill="1" applyBorder="1" applyAlignment="1" applyProtection="1">
      <alignment horizontal="left" vertical="center"/>
    </xf>
    <xf numFmtId="0" fontId="27" fillId="0" borderId="13" xfId="1" applyFont="1" applyFill="1" applyBorder="1" applyAlignment="1" applyProtection="1">
      <alignment horizontal="left" vertical="center"/>
    </xf>
    <xf numFmtId="0" fontId="43" fillId="20" borderId="0" xfId="0" applyFont="1" applyFill="1" applyBorder="1" applyAlignment="1">
      <alignment horizontal="center"/>
    </xf>
    <xf numFmtId="0" fontId="35" fillId="0" borderId="19" xfId="0" applyFont="1" applyBorder="1" applyAlignment="1">
      <alignment horizontal="center" vertical="center" textRotation="90" wrapText="1"/>
    </xf>
    <xf numFmtId="0" fontId="35" fillId="0" borderId="21" xfId="0" applyFont="1" applyBorder="1" applyAlignment="1">
      <alignment horizontal="center" vertical="center" textRotation="90" wrapText="1"/>
    </xf>
    <xf numFmtId="0" fontId="35" fillId="0" borderId="23" xfId="0" applyFont="1" applyBorder="1" applyAlignment="1">
      <alignment horizontal="center" vertical="center" textRotation="90" wrapText="1"/>
    </xf>
    <xf numFmtId="0" fontId="5" fillId="19" borderId="12" xfId="1" applyFont="1" applyFill="1" applyBorder="1" applyAlignment="1" applyProtection="1">
      <alignment horizontal="center" vertical="center" wrapText="1"/>
      <protection locked="0"/>
    </xf>
    <xf numFmtId="0" fontId="5" fillId="19" borderId="13" xfId="1" applyFont="1" applyFill="1" applyBorder="1" applyAlignment="1" applyProtection="1">
      <alignment horizontal="center" vertical="center" wrapText="1"/>
      <protection locked="0"/>
    </xf>
  </cellXfs>
  <cellStyles count="44">
    <cellStyle name="20 % - Accent1 2" xfId="2"/>
    <cellStyle name="20 % - Accent2 2" xfId="3"/>
    <cellStyle name="20 % - Accent3 2" xfId="4"/>
    <cellStyle name="20 % - Accent4 2" xfId="5"/>
    <cellStyle name="20 % - Accent5 2" xfId="6"/>
    <cellStyle name="20 % - Accent6 2" xfId="7"/>
    <cellStyle name="40 % - Accent1 2" xfId="8"/>
    <cellStyle name="40 % - Accent2 2" xfId="9"/>
    <cellStyle name="40 % - Accent3 2" xfId="10"/>
    <cellStyle name="40 % - Accent4 2" xfId="11"/>
    <cellStyle name="40 % - Accent5 2" xfId="12"/>
    <cellStyle name="40 % - Accent6 2" xfId="13"/>
    <cellStyle name="60 % - Accent1 2" xfId="14"/>
    <cellStyle name="60 % - Accent2 2" xfId="15"/>
    <cellStyle name="60 % - Accent3 2" xfId="16"/>
    <cellStyle name="60 % - Accent4 2" xfId="17"/>
    <cellStyle name="60 % - Accent5 2" xfId="18"/>
    <cellStyle name="60 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Avertissement 2" xfId="26"/>
    <cellStyle name="Calcul 2" xfId="27"/>
    <cellStyle name="Cellule liée 2" xfId="28"/>
    <cellStyle name="Commentaire 2" xfId="29"/>
    <cellStyle name="Entrée 2" xfId="30"/>
    <cellStyle name="Insatisfaisant 2" xfId="31"/>
    <cellStyle name="Neutre 2" xfId="32"/>
    <cellStyle name="Normal" xfId="0" builtinId="0"/>
    <cellStyle name="Normal 2" xfId="33"/>
    <cellStyle name="Normal 3" xfId="1"/>
    <cellStyle name="Satisfaisant 2" xfId="34"/>
    <cellStyle name="Sortie 2" xfId="35"/>
    <cellStyle name="Texte explicatif 2" xfId="36"/>
    <cellStyle name="Titre 2" xfId="37"/>
    <cellStyle name="Titre 1 2" xfId="38"/>
    <cellStyle name="Titre 2 2" xfId="39"/>
    <cellStyle name="Titre 3 2" xfId="40"/>
    <cellStyle name="Titre 4 2" xfId="41"/>
    <cellStyle name="Total 2" xfId="42"/>
    <cellStyle name="Vérification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8"/>
  <sheetViews>
    <sheetView tabSelected="1" topLeftCell="A49" zoomScale="80" zoomScaleNormal="80" workbookViewId="0">
      <selection activeCell="L49" sqref="L1:N1048576"/>
    </sheetView>
  </sheetViews>
  <sheetFormatPr baseColWidth="10" defaultRowHeight="15"/>
  <cols>
    <col min="1" max="1" width="11.42578125" style="22"/>
    <col min="4" max="4" width="31.28515625" customWidth="1"/>
    <col min="6" max="6" width="6.5703125" style="22" customWidth="1"/>
    <col min="7" max="7" width="7.140625" style="4" customWidth="1"/>
    <col min="8" max="8" width="7.140625" style="22" customWidth="1"/>
    <col min="9" max="9" width="7.140625" customWidth="1"/>
  </cols>
  <sheetData>
    <row r="1" spans="1:10" s="2" customFormat="1" ht="39.950000000000003" customHeight="1">
      <c r="A1" s="3"/>
      <c r="B1" s="65"/>
      <c r="C1" s="3"/>
      <c r="D1" s="3"/>
      <c r="E1" s="65"/>
      <c r="F1" s="90" t="s">
        <v>205</v>
      </c>
      <c r="G1" s="75" t="s">
        <v>206</v>
      </c>
      <c r="H1" s="72" t="s">
        <v>215</v>
      </c>
      <c r="I1" s="75" t="s">
        <v>216</v>
      </c>
    </row>
    <row r="2" spans="1:10" s="2" customFormat="1" ht="39.950000000000003" customHeight="1">
      <c r="A2" s="66"/>
      <c r="B2" s="67"/>
      <c r="C2" s="3"/>
      <c r="D2" s="68"/>
      <c r="E2" s="69"/>
      <c r="F2" s="91"/>
      <c r="G2" s="76"/>
      <c r="H2" s="73"/>
      <c r="I2" s="76"/>
    </row>
    <row r="3" spans="1:10" ht="15.75" thickBot="1">
      <c r="A3" s="20" t="s">
        <v>0</v>
      </c>
      <c r="B3" s="93" t="s">
        <v>1</v>
      </c>
      <c r="C3" s="94"/>
      <c r="D3" s="70" t="s">
        <v>2</v>
      </c>
      <c r="E3" s="71" t="s">
        <v>3</v>
      </c>
      <c r="F3" s="92"/>
      <c r="G3" s="77"/>
      <c r="H3" s="74"/>
      <c r="I3" s="77"/>
    </row>
    <row r="4" spans="1:10" s="11" customFormat="1" ht="15.75" thickBot="1">
      <c r="A4" s="13"/>
      <c r="B4" s="1"/>
      <c r="C4" s="1"/>
      <c r="D4" s="1"/>
      <c r="E4" s="1"/>
      <c r="F4" s="78" t="s">
        <v>213</v>
      </c>
      <c r="G4" s="79"/>
      <c r="H4" s="80" t="s">
        <v>214</v>
      </c>
      <c r="I4" s="81"/>
    </row>
    <row r="5" spans="1:10" s="11" customFormat="1" ht="15.75" thickBot="1">
      <c r="A5" s="47"/>
      <c r="B5" s="48" t="s">
        <v>197</v>
      </c>
      <c r="C5" s="49"/>
      <c r="D5" s="49"/>
      <c r="E5" s="49"/>
      <c r="F5" s="50"/>
      <c r="G5" s="50"/>
      <c r="H5" s="50"/>
      <c r="I5" s="50"/>
      <c r="J5" s="51"/>
    </row>
    <row r="6" spans="1:10" s="11" customFormat="1">
      <c r="A6" s="13"/>
      <c r="B6" s="10"/>
      <c r="C6" s="10"/>
      <c r="D6" s="10"/>
      <c r="E6" s="10"/>
      <c r="F6" s="1"/>
      <c r="G6" s="1"/>
      <c r="H6" s="26"/>
    </row>
    <row r="7" spans="1:10">
      <c r="A7" s="52">
        <v>1</v>
      </c>
      <c r="B7" s="12" t="s">
        <v>4</v>
      </c>
      <c r="C7" s="12"/>
      <c r="D7" s="8" t="s">
        <v>5</v>
      </c>
      <c r="E7" s="5" t="s">
        <v>6</v>
      </c>
      <c r="F7" s="5">
        <v>1</v>
      </c>
      <c r="G7" s="60">
        <v>35</v>
      </c>
      <c r="H7" s="27"/>
    </row>
    <row r="8" spans="1:10">
      <c r="A8" s="52">
        <v>2</v>
      </c>
      <c r="B8" s="12" t="s">
        <v>7</v>
      </c>
      <c r="C8" s="12"/>
      <c r="D8" s="8" t="s">
        <v>8</v>
      </c>
      <c r="E8" s="5" t="s">
        <v>9</v>
      </c>
      <c r="F8" s="5">
        <v>2</v>
      </c>
      <c r="G8" s="60">
        <v>30</v>
      </c>
      <c r="H8" s="27"/>
    </row>
    <row r="9" spans="1:10">
      <c r="A9" s="52">
        <v>3</v>
      </c>
      <c r="B9" s="12" t="s">
        <v>10</v>
      </c>
      <c r="C9" s="12"/>
      <c r="D9" s="8" t="s">
        <v>11</v>
      </c>
      <c r="E9" s="5" t="s">
        <v>12</v>
      </c>
      <c r="F9" s="5">
        <v>3</v>
      </c>
      <c r="G9" s="60">
        <v>25</v>
      </c>
      <c r="H9" s="27"/>
    </row>
    <row r="10" spans="1:10">
      <c r="A10" s="52">
        <v>4</v>
      </c>
      <c r="B10" s="12" t="s">
        <v>13</v>
      </c>
      <c r="C10" s="12"/>
      <c r="D10" s="8" t="s">
        <v>14</v>
      </c>
      <c r="E10" s="5" t="s">
        <v>15</v>
      </c>
      <c r="F10" s="5">
        <v>4</v>
      </c>
      <c r="G10" s="60">
        <v>22</v>
      </c>
      <c r="H10" s="27"/>
    </row>
    <row r="11" spans="1:10">
      <c r="A11" s="52">
        <v>5</v>
      </c>
      <c r="B11" s="12" t="s">
        <v>16</v>
      </c>
      <c r="C11" s="12"/>
      <c r="D11" s="8" t="s">
        <v>17</v>
      </c>
      <c r="E11" s="5" t="s">
        <v>18</v>
      </c>
      <c r="F11" s="5">
        <v>5</v>
      </c>
      <c r="G11" s="60">
        <v>20</v>
      </c>
      <c r="H11" s="27"/>
    </row>
    <row r="12" spans="1:10" s="11" customFormat="1" ht="15.75" thickBot="1">
      <c r="A12" s="9"/>
      <c r="B12" s="6"/>
      <c r="C12" s="6"/>
      <c r="D12" s="14"/>
      <c r="E12" s="7"/>
      <c r="F12" s="7"/>
      <c r="G12" s="15"/>
      <c r="H12" s="26"/>
    </row>
    <row r="13" spans="1:10" s="11" customFormat="1" ht="15.75" thickBot="1">
      <c r="A13" s="35"/>
      <c r="B13" s="36" t="s">
        <v>198</v>
      </c>
      <c r="C13" s="37"/>
      <c r="D13" s="38"/>
      <c r="E13" s="39"/>
      <c r="F13" s="39"/>
      <c r="G13" s="43"/>
      <c r="H13" s="46"/>
      <c r="I13" s="43"/>
      <c r="J13" s="45"/>
    </row>
    <row r="14" spans="1:10" s="11" customFormat="1">
      <c r="A14" s="9"/>
      <c r="B14" s="6" t="s">
        <v>19</v>
      </c>
      <c r="C14" s="6"/>
      <c r="D14" s="14" t="s">
        <v>19</v>
      </c>
      <c r="E14" s="7" t="s">
        <v>19</v>
      </c>
      <c r="F14" s="7"/>
      <c r="G14" s="16"/>
      <c r="H14" s="26"/>
    </row>
    <row r="15" spans="1:10">
      <c r="A15" s="52">
        <v>1</v>
      </c>
      <c r="B15" s="12" t="s">
        <v>20</v>
      </c>
      <c r="C15" s="12"/>
      <c r="D15" s="8" t="s">
        <v>14</v>
      </c>
      <c r="E15" s="5" t="s">
        <v>21</v>
      </c>
      <c r="F15" s="5">
        <v>1</v>
      </c>
      <c r="G15" s="60">
        <v>35</v>
      </c>
      <c r="H15" s="27"/>
    </row>
    <row r="16" spans="1:10">
      <c r="A16" s="52">
        <v>2</v>
      </c>
      <c r="B16" s="12" t="s">
        <v>22</v>
      </c>
      <c r="C16" s="12"/>
      <c r="D16" s="8" t="s">
        <v>17</v>
      </c>
      <c r="E16" s="5" t="s">
        <v>23</v>
      </c>
      <c r="F16" s="5">
        <v>2</v>
      </c>
      <c r="G16" s="60">
        <v>30</v>
      </c>
      <c r="H16" s="27"/>
    </row>
    <row r="17" spans="1:10">
      <c r="A17" s="52">
        <v>3</v>
      </c>
      <c r="B17" s="12" t="s">
        <v>24</v>
      </c>
      <c r="C17" s="12"/>
      <c r="D17" s="8" t="s">
        <v>5</v>
      </c>
      <c r="E17" s="5" t="s">
        <v>25</v>
      </c>
      <c r="F17" s="5">
        <v>3</v>
      </c>
      <c r="G17" s="60">
        <v>25</v>
      </c>
      <c r="H17" s="27"/>
    </row>
    <row r="18" spans="1:10">
      <c r="A18" s="56">
        <v>4</v>
      </c>
      <c r="B18" s="17" t="s">
        <v>26</v>
      </c>
      <c r="C18" s="17"/>
      <c r="D18" s="18" t="s">
        <v>27</v>
      </c>
      <c r="E18" s="19">
        <v>1059126004</v>
      </c>
      <c r="F18" s="19">
        <v>4</v>
      </c>
      <c r="G18" s="57">
        <v>22</v>
      </c>
      <c r="H18" s="27"/>
    </row>
    <row r="19" spans="1:10">
      <c r="A19" s="52">
        <v>5</v>
      </c>
      <c r="B19" s="12" t="s">
        <v>28</v>
      </c>
      <c r="C19" s="12"/>
      <c r="D19" s="8" t="s">
        <v>17</v>
      </c>
      <c r="E19" s="5" t="s">
        <v>29</v>
      </c>
      <c r="F19" s="5">
        <v>5</v>
      </c>
      <c r="G19" s="60">
        <v>20</v>
      </c>
      <c r="H19" s="27"/>
    </row>
    <row r="20" spans="1:10">
      <c r="A20" s="52">
        <v>6</v>
      </c>
      <c r="B20" s="12" t="s">
        <v>30</v>
      </c>
      <c r="C20" s="12"/>
      <c r="D20" s="8" t="s">
        <v>31</v>
      </c>
      <c r="E20" s="5" t="s">
        <v>32</v>
      </c>
      <c r="F20" s="5">
        <v>6</v>
      </c>
      <c r="G20" s="60">
        <v>18</v>
      </c>
      <c r="H20" s="27"/>
    </row>
    <row r="21" spans="1:10">
      <c r="A21" s="52">
        <v>7</v>
      </c>
      <c r="B21" s="12" t="s">
        <v>33</v>
      </c>
      <c r="C21" s="12"/>
      <c r="D21" s="8" t="s">
        <v>34</v>
      </c>
      <c r="E21" s="5" t="s">
        <v>35</v>
      </c>
      <c r="F21" s="5">
        <v>7</v>
      </c>
      <c r="G21" s="60">
        <v>16</v>
      </c>
      <c r="H21" s="27"/>
    </row>
    <row r="22" spans="1:10">
      <c r="A22" s="52">
        <v>8</v>
      </c>
      <c r="B22" s="12" t="s">
        <v>36</v>
      </c>
      <c r="C22" s="12"/>
      <c r="D22" s="8" t="s">
        <v>11</v>
      </c>
      <c r="E22" s="5" t="s">
        <v>37</v>
      </c>
      <c r="F22" s="5">
        <v>8</v>
      </c>
      <c r="G22" s="60">
        <v>14</v>
      </c>
      <c r="H22" s="27"/>
    </row>
    <row r="23" spans="1:10" s="11" customFormat="1" ht="15.75" thickBot="1">
      <c r="A23" s="9"/>
      <c r="B23" s="6"/>
      <c r="C23" s="6"/>
      <c r="D23" s="14"/>
      <c r="E23" s="7"/>
      <c r="F23" s="7"/>
      <c r="G23" s="4"/>
      <c r="H23" s="26"/>
    </row>
    <row r="24" spans="1:10" s="11" customFormat="1" ht="15.75" thickBot="1">
      <c r="A24" s="35"/>
      <c r="B24" s="36" t="s">
        <v>199</v>
      </c>
      <c r="C24" s="37"/>
      <c r="D24" s="38"/>
      <c r="E24" s="39"/>
      <c r="F24" s="39"/>
      <c r="G24" s="43"/>
      <c r="H24" s="46"/>
      <c r="I24" s="43"/>
      <c r="J24" s="45"/>
    </row>
    <row r="25" spans="1:10" s="11" customFormat="1">
      <c r="A25" s="9"/>
      <c r="B25" s="6" t="s">
        <v>19</v>
      </c>
      <c r="C25" s="6"/>
      <c r="D25" s="14" t="s">
        <v>19</v>
      </c>
      <c r="E25" s="7" t="s">
        <v>19</v>
      </c>
      <c r="F25" s="7"/>
      <c r="G25" s="15"/>
      <c r="H25" s="26"/>
    </row>
    <row r="26" spans="1:10">
      <c r="A26" s="52">
        <v>1</v>
      </c>
      <c r="B26" s="12" t="s">
        <v>38</v>
      </c>
      <c r="C26" s="12"/>
      <c r="D26" s="8" t="s">
        <v>14</v>
      </c>
      <c r="E26" s="5" t="s">
        <v>39</v>
      </c>
      <c r="F26" s="5">
        <v>1</v>
      </c>
      <c r="G26" s="60">
        <v>35</v>
      </c>
      <c r="H26" s="27"/>
    </row>
    <row r="27" spans="1:10">
      <c r="A27" s="52">
        <v>2</v>
      </c>
      <c r="B27" s="12" t="s">
        <v>40</v>
      </c>
      <c r="C27" s="12"/>
      <c r="D27" s="8" t="s">
        <v>17</v>
      </c>
      <c r="E27" s="5" t="s">
        <v>41</v>
      </c>
      <c r="F27" s="5">
        <v>2</v>
      </c>
      <c r="G27" s="60">
        <v>30</v>
      </c>
      <c r="H27" s="27"/>
    </row>
    <row r="28" spans="1:10">
      <c r="A28" s="52">
        <v>3</v>
      </c>
      <c r="B28" s="12" t="s">
        <v>42</v>
      </c>
      <c r="C28" s="12"/>
      <c r="D28" s="8" t="s">
        <v>11</v>
      </c>
      <c r="E28" s="5" t="s">
        <v>43</v>
      </c>
      <c r="F28" s="5">
        <v>3</v>
      </c>
      <c r="G28" s="60">
        <v>25</v>
      </c>
      <c r="H28" s="27"/>
    </row>
    <row r="29" spans="1:10">
      <c r="A29" s="56">
        <v>4</v>
      </c>
      <c r="B29" s="17" t="s">
        <v>44</v>
      </c>
      <c r="C29" s="17"/>
      <c r="D29" s="18" t="s">
        <v>14</v>
      </c>
      <c r="E29" s="19" t="s">
        <v>45</v>
      </c>
      <c r="F29" s="19">
        <v>4</v>
      </c>
      <c r="G29" s="57">
        <v>22</v>
      </c>
      <c r="H29" s="27"/>
    </row>
    <row r="30" spans="1:10">
      <c r="A30" s="52">
        <v>5</v>
      </c>
      <c r="B30" s="12" t="s">
        <v>46</v>
      </c>
      <c r="C30" s="12"/>
      <c r="D30" s="8" t="s">
        <v>47</v>
      </c>
      <c r="E30" s="5" t="s">
        <v>48</v>
      </c>
      <c r="F30" s="5">
        <v>5</v>
      </c>
      <c r="G30" s="60">
        <v>20</v>
      </c>
      <c r="H30" s="27"/>
    </row>
    <row r="31" spans="1:10">
      <c r="A31" s="52">
        <v>6</v>
      </c>
      <c r="B31" s="12" t="s">
        <v>49</v>
      </c>
      <c r="C31" s="12"/>
      <c r="D31" s="8" t="s">
        <v>47</v>
      </c>
      <c r="E31" s="5" t="s">
        <v>50</v>
      </c>
      <c r="F31" s="5">
        <v>6</v>
      </c>
      <c r="G31" s="60">
        <v>18</v>
      </c>
      <c r="H31" s="27"/>
    </row>
    <row r="32" spans="1:10">
      <c r="A32" s="52">
        <v>7</v>
      </c>
      <c r="B32" s="12" t="s">
        <v>51</v>
      </c>
      <c r="C32" s="12"/>
      <c r="D32" s="8" t="s">
        <v>47</v>
      </c>
      <c r="E32" s="5" t="s">
        <v>52</v>
      </c>
      <c r="F32" s="5">
        <v>7</v>
      </c>
      <c r="G32" s="60">
        <v>16</v>
      </c>
      <c r="H32" s="27"/>
    </row>
    <row r="33" spans="1:10">
      <c r="A33" s="52">
        <v>8</v>
      </c>
      <c r="B33" s="12" t="s">
        <v>53</v>
      </c>
      <c r="C33" s="12"/>
      <c r="D33" s="8" t="s">
        <v>54</v>
      </c>
      <c r="E33" s="5" t="s">
        <v>55</v>
      </c>
      <c r="F33" s="5">
        <v>8</v>
      </c>
      <c r="G33" s="60">
        <v>14</v>
      </c>
      <c r="H33" s="27"/>
    </row>
    <row r="34" spans="1:10">
      <c r="A34" s="56">
        <v>9</v>
      </c>
      <c r="B34" s="17" t="s">
        <v>56</v>
      </c>
      <c r="C34" s="17"/>
      <c r="D34" s="18" t="s">
        <v>57</v>
      </c>
      <c r="E34" s="19" t="s">
        <v>58</v>
      </c>
      <c r="F34" s="19">
        <v>9</v>
      </c>
      <c r="G34" s="57">
        <v>12</v>
      </c>
      <c r="H34" s="27"/>
    </row>
    <row r="35" spans="1:10">
      <c r="A35" s="52">
        <v>10</v>
      </c>
      <c r="B35" s="12" t="s">
        <v>59</v>
      </c>
      <c r="C35" s="12"/>
      <c r="D35" s="8" t="s">
        <v>14</v>
      </c>
      <c r="E35" s="5" t="s">
        <v>60</v>
      </c>
      <c r="F35" s="5">
        <v>10</v>
      </c>
      <c r="G35" s="60">
        <v>10</v>
      </c>
      <c r="H35" s="27"/>
    </row>
    <row r="36" spans="1:10" ht="15.75" thickBot="1">
      <c r="A36" s="9"/>
      <c r="B36" s="6"/>
      <c r="C36" s="6"/>
      <c r="D36" s="14"/>
      <c r="E36" s="7"/>
      <c r="F36" s="7"/>
      <c r="H36" s="27"/>
    </row>
    <row r="37" spans="1:10" ht="15.75" thickBot="1">
      <c r="A37" s="35"/>
      <c r="B37" s="36" t="s">
        <v>200</v>
      </c>
      <c r="C37" s="37"/>
      <c r="D37" s="38"/>
      <c r="E37" s="39"/>
      <c r="F37" s="39"/>
      <c r="G37" s="43"/>
      <c r="H37" s="46"/>
      <c r="I37" s="43"/>
      <c r="J37" s="45"/>
    </row>
    <row r="38" spans="1:10">
      <c r="A38" s="9"/>
      <c r="B38" s="6"/>
      <c r="C38" s="6"/>
      <c r="D38" s="14"/>
      <c r="E38" s="7"/>
      <c r="F38" s="7"/>
      <c r="H38" s="27"/>
      <c r="J38" s="24"/>
    </row>
    <row r="39" spans="1:10">
      <c r="A39" s="52">
        <v>1</v>
      </c>
      <c r="B39" s="12" t="s">
        <v>61</v>
      </c>
      <c r="C39" s="12"/>
      <c r="D39" s="8" t="s">
        <v>14</v>
      </c>
      <c r="E39" s="5" t="s">
        <v>62</v>
      </c>
      <c r="F39" s="5">
        <v>1</v>
      </c>
      <c r="G39" s="60">
        <v>35</v>
      </c>
      <c r="H39" s="27"/>
    </row>
    <row r="40" spans="1:10">
      <c r="A40" s="52">
        <v>2</v>
      </c>
      <c r="B40" s="12" t="s">
        <v>63</v>
      </c>
      <c r="C40" s="12"/>
      <c r="D40" s="8" t="s">
        <v>64</v>
      </c>
      <c r="E40" s="5" t="s">
        <v>65</v>
      </c>
      <c r="F40" s="5">
        <v>2</v>
      </c>
      <c r="G40" s="60">
        <v>30</v>
      </c>
      <c r="H40" s="27"/>
    </row>
    <row r="41" spans="1:10">
      <c r="A41" s="52">
        <v>3</v>
      </c>
      <c r="B41" s="12" t="s">
        <v>66</v>
      </c>
      <c r="C41" s="12"/>
      <c r="D41" s="8" t="s">
        <v>5</v>
      </c>
      <c r="E41" s="5" t="s">
        <v>67</v>
      </c>
      <c r="F41" s="5">
        <v>3</v>
      </c>
      <c r="G41" s="60">
        <v>25</v>
      </c>
      <c r="H41" s="27"/>
    </row>
    <row r="42" spans="1:10">
      <c r="A42" s="52">
        <v>4</v>
      </c>
      <c r="B42" s="85" t="s">
        <v>68</v>
      </c>
      <c r="C42" s="86"/>
      <c r="D42" s="8" t="s">
        <v>64</v>
      </c>
      <c r="E42" s="5">
        <v>1059035075</v>
      </c>
      <c r="F42" s="5">
        <v>4</v>
      </c>
      <c r="G42" s="60">
        <v>22</v>
      </c>
      <c r="H42" s="27"/>
    </row>
    <row r="43" spans="1:10">
      <c r="A43" s="52">
        <v>6</v>
      </c>
      <c r="B43" s="85" t="s">
        <v>69</v>
      </c>
      <c r="C43" s="86"/>
      <c r="D43" s="8" t="s">
        <v>70</v>
      </c>
      <c r="E43" s="5">
        <v>1059155020</v>
      </c>
      <c r="F43" s="5">
        <v>5</v>
      </c>
      <c r="G43" s="60">
        <v>20</v>
      </c>
      <c r="H43" s="27"/>
    </row>
    <row r="44" spans="1:10">
      <c r="A44" s="52">
        <v>7</v>
      </c>
      <c r="B44" s="12" t="s">
        <v>71</v>
      </c>
      <c r="C44" s="12"/>
      <c r="D44" s="8" t="s">
        <v>14</v>
      </c>
      <c r="E44" s="5" t="s">
        <v>72</v>
      </c>
      <c r="F44" s="5">
        <v>6</v>
      </c>
      <c r="G44" s="60">
        <v>18</v>
      </c>
      <c r="H44" s="27"/>
    </row>
    <row r="45" spans="1:10">
      <c r="A45" s="56">
        <v>8</v>
      </c>
      <c r="B45" s="87" t="s">
        <v>73</v>
      </c>
      <c r="C45" s="88"/>
      <c r="D45" s="18" t="s">
        <v>5</v>
      </c>
      <c r="E45" s="19" t="s">
        <v>74</v>
      </c>
      <c r="F45" s="19">
        <v>7</v>
      </c>
      <c r="G45" s="57">
        <v>16</v>
      </c>
      <c r="H45" s="27"/>
    </row>
    <row r="46" spans="1:10">
      <c r="A46" s="56">
        <v>9</v>
      </c>
      <c r="B46" s="17" t="s">
        <v>75</v>
      </c>
      <c r="C46" s="17"/>
      <c r="D46" s="18" t="s">
        <v>5</v>
      </c>
      <c r="E46" s="19" t="s">
        <v>76</v>
      </c>
      <c r="F46" s="19">
        <v>8</v>
      </c>
      <c r="G46" s="57">
        <v>14</v>
      </c>
      <c r="H46" s="27"/>
    </row>
    <row r="47" spans="1:10">
      <c r="A47" s="52">
        <v>10</v>
      </c>
      <c r="B47" s="12" t="s">
        <v>77</v>
      </c>
      <c r="C47" s="12"/>
      <c r="D47" s="8" t="s">
        <v>47</v>
      </c>
      <c r="E47" s="5" t="s">
        <v>78</v>
      </c>
      <c r="F47" s="5">
        <v>9</v>
      </c>
      <c r="G47" s="60">
        <v>12</v>
      </c>
      <c r="H47" s="27"/>
    </row>
    <row r="48" spans="1:10">
      <c r="A48" s="56">
        <v>11</v>
      </c>
      <c r="B48" s="17" t="s">
        <v>79</v>
      </c>
      <c r="C48" s="17"/>
      <c r="D48" s="18" t="s">
        <v>47</v>
      </c>
      <c r="E48" s="19" t="s">
        <v>80</v>
      </c>
      <c r="F48" s="19">
        <v>10</v>
      </c>
      <c r="G48" s="57">
        <v>10</v>
      </c>
      <c r="H48" s="27"/>
    </row>
    <row r="49" spans="1:10">
      <c r="A49" s="52">
        <v>12</v>
      </c>
      <c r="B49" s="12" t="s">
        <v>81</v>
      </c>
      <c r="C49" s="12"/>
      <c r="D49" s="8" t="s">
        <v>11</v>
      </c>
      <c r="E49" s="5" t="s">
        <v>82</v>
      </c>
      <c r="F49" s="5">
        <v>11</v>
      </c>
      <c r="G49" s="60">
        <v>9</v>
      </c>
      <c r="H49" s="27"/>
    </row>
    <row r="50" spans="1:10" ht="15.75" thickBot="1">
      <c r="A50" s="9"/>
      <c r="B50" s="6"/>
      <c r="C50" s="6"/>
      <c r="D50" s="14"/>
      <c r="E50" s="7"/>
      <c r="F50" s="7"/>
      <c r="H50" s="27"/>
    </row>
    <row r="51" spans="1:10" ht="15.75" thickBot="1">
      <c r="A51" s="35"/>
      <c r="B51" s="36" t="s">
        <v>201</v>
      </c>
      <c r="C51" s="37"/>
      <c r="D51" s="38"/>
      <c r="E51" s="39"/>
      <c r="F51" s="39"/>
      <c r="G51" s="43"/>
      <c r="H51" s="46"/>
      <c r="I51" s="43"/>
      <c r="J51" s="45"/>
    </row>
    <row r="52" spans="1:10">
      <c r="A52" s="9"/>
      <c r="B52" s="6"/>
      <c r="C52" s="6"/>
      <c r="D52" s="14"/>
      <c r="E52" s="7"/>
      <c r="F52" s="7"/>
      <c r="H52" s="27"/>
      <c r="J52" s="24" t="s">
        <v>217</v>
      </c>
    </row>
    <row r="53" spans="1:10" ht="15.75">
      <c r="A53" s="52">
        <v>1</v>
      </c>
      <c r="B53" s="12" t="s">
        <v>83</v>
      </c>
      <c r="C53" s="12"/>
      <c r="D53" s="8" t="s">
        <v>17</v>
      </c>
      <c r="E53" s="5" t="s">
        <v>84</v>
      </c>
      <c r="F53" s="5">
        <v>1</v>
      </c>
      <c r="G53" s="60">
        <v>35</v>
      </c>
      <c r="H53" s="61">
        <v>2</v>
      </c>
      <c r="I53" s="60">
        <v>30</v>
      </c>
      <c r="J53" s="59">
        <f t="shared" ref="J53:J69" si="0">G53+I53</f>
        <v>65</v>
      </c>
    </row>
    <row r="54" spans="1:10" ht="15.75">
      <c r="A54" s="56">
        <v>2</v>
      </c>
      <c r="B54" s="17" t="s">
        <v>88</v>
      </c>
      <c r="C54" s="17"/>
      <c r="D54" s="18" t="s">
        <v>47</v>
      </c>
      <c r="E54" s="19" t="s">
        <v>89</v>
      </c>
      <c r="F54" s="19">
        <v>3</v>
      </c>
      <c r="G54" s="57">
        <v>25</v>
      </c>
      <c r="H54" s="58">
        <v>1</v>
      </c>
      <c r="I54" s="57">
        <v>35</v>
      </c>
      <c r="J54" s="62">
        <f t="shared" si="0"/>
        <v>60</v>
      </c>
    </row>
    <row r="55" spans="1:10" ht="15.75">
      <c r="A55" s="52">
        <v>3</v>
      </c>
      <c r="B55" s="12" t="s">
        <v>85</v>
      </c>
      <c r="C55" s="12"/>
      <c r="D55" s="8" t="s">
        <v>86</v>
      </c>
      <c r="E55" s="5" t="s">
        <v>87</v>
      </c>
      <c r="F55" s="5">
        <v>2</v>
      </c>
      <c r="G55" s="60">
        <v>30</v>
      </c>
      <c r="H55" s="61"/>
      <c r="I55" s="60"/>
      <c r="J55" s="59">
        <f t="shared" si="0"/>
        <v>30</v>
      </c>
    </row>
    <row r="56" spans="1:10" ht="15.75">
      <c r="A56" s="52">
        <v>4</v>
      </c>
      <c r="B56" s="12" t="s">
        <v>90</v>
      </c>
      <c r="C56" s="12"/>
      <c r="D56" s="8" t="s">
        <v>57</v>
      </c>
      <c r="E56" s="5" t="s">
        <v>91</v>
      </c>
      <c r="F56" s="5">
        <v>4</v>
      </c>
      <c r="G56" s="60">
        <v>22</v>
      </c>
      <c r="H56" s="61"/>
      <c r="I56" s="60"/>
      <c r="J56" s="59">
        <f t="shared" si="0"/>
        <v>22</v>
      </c>
    </row>
    <row r="57" spans="1:10" ht="15.75">
      <c r="A57" s="52">
        <v>5</v>
      </c>
      <c r="B57" s="12" t="s">
        <v>92</v>
      </c>
      <c r="C57" s="12"/>
      <c r="D57" s="8" t="s">
        <v>93</v>
      </c>
      <c r="E57" s="5" t="s">
        <v>94</v>
      </c>
      <c r="F57" s="5">
        <v>5</v>
      </c>
      <c r="G57" s="60">
        <v>20</v>
      </c>
      <c r="H57" s="61"/>
      <c r="I57" s="60"/>
      <c r="J57" s="59">
        <f t="shared" si="0"/>
        <v>20</v>
      </c>
    </row>
    <row r="58" spans="1:10" ht="15.75">
      <c r="A58" s="52">
        <v>6</v>
      </c>
      <c r="B58" s="12" t="s">
        <v>95</v>
      </c>
      <c r="C58" s="12"/>
      <c r="D58" s="8" t="s">
        <v>96</v>
      </c>
      <c r="E58" s="5" t="s">
        <v>97</v>
      </c>
      <c r="F58" s="5">
        <v>6</v>
      </c>
      <c r="G58" s="60">
        <v>18</v>
      </c>
      <c r="H58" s="61"/>
      <c r="I58" s="60"/>
      <c r="J58" s="59">
        <f t="shared" si="0"/>
        <v>18</v>
      </c>
    </row>
    <row r="59" spans="1:10" ht="15.75">
      <c r="A59" s="52">
        <v>7</v>
      </c>
      <c r="B59" s="12" t="s">
        <v>98</v>
      </c>
      <c r="C59" s="12"/>
      <c r="D59" s="8" t="s">
        <v>99</v>
      </c>
      <c r="E59" s="5" t="s">
        <v>100</v>
      </c>
      <c r="F59" s="5">
        <v>7</v>
      </c>
      <c r="G59" s="60">
        <v>16</v>
      </c>
      <c r="H59" s="61"/>
      <c r="I59" s="60"/>
      <c r="J59" s="59">
        <f t="shared" si="0"/>
        <v>16</v>
      </c>
    </row>
    <row r="60" spans="1:10" ht="15.75">
      <c r="A60" s="52">
        <v>8</v>
      </c>
      <c r="B60" s="12" t="s">
        <v>101</v>
      </c>
      <c r="C60" s="12"/>
      <c r="D60" s="8" t="s">
        <v>17</v>
      </c>
      <c r="E60" s="5" t="s">
        <v>102</v>
      </c>
      <c r="F60" s="5">
        <v>8</v>
      </c>
      <c r="G60" s="60">
        <v>14</v>
      </c>
      <c r="H60" s="61"/>
      <c r="I60" s="60"/>
      <c r="J60" s="59">
        <f t="shared" si="0"/>
        <v>14</v>
      </c>
    </row>
    <row r="61" spans="1:10" ht="15.75">
      <c r="A61" s="52">
        <v>9</v>
      </c>
      <c r="B61" s="12" t="s">
        <v>103</v>
      </c>
      <c r="C61" s="12"/>
      <c r="D61" s="8" t="s">
        <v>99</v>
      </c>
      <c r="E61" s="5" t="s">
        <v>104</v>
      </c>
      <c r="F61" s="5">
        <v>9</v>
      </c>
      <c r="G61" s="60">
        <v>12</v>
      </c>
      <c r="H61" s="61"/>
      <c r="I61" s="60"/>
      <c r="J61" s="59">
        <f t="shared" si="0"/>
        <v>12</v>
      </c>
    </row>
    <row r="62" spans="1:10" ht="15.75">
      <c r="A62" s="52">
        <v>10</v>
      </c>
      <c r="B62" s="12" t="s">
        <v>105</v>
      </c>
      <c r="C62" s="12"/>
      <c r="D62" s="8" t="s">
        <v>17</v>
      </c>
      <c r="E62" s="5" t="s">
        <v>106</v>
      </c>
      <c r="F62" s="5">
        <v>10</v>
      </c>
      <c r="G62" s="60">
        <v>10</v>
      </c>
      <c r="H62" s="61"/>
      <c r="I62" s="60"/>
      <c r="J62" s="59">
        <f t="shared" si="0"/>
        <v>10</v>
      </c>
    </row>
    <row r="63" spans="1:10" ht="15.75">
      <c r="A63" s="52">
        <v>11</v>
      </c>
      <c r="B63" s="12" t="s">
        <v>107</v>
      </c>
      <c r="C63" s="12"/>
      <c r="D63" s="8" t="s">
        <v>57</v>
      </c>
      <c r="E63" s="5" t="s">
        <v>108</v>
      </c>
      <c r="F63" s="5">
        <v>11</v>
      </c>
      <c r="G63" s="60">
        <v>9</v>
      </c>
      <c r="H63" s="61"/>
      <c r="I63" s="60"/>
      <c r="J63" s="59">
        <f t="shared" si="0"/>
        <v>9</v>
      </c>
    </row>
    <row r="64" spans="1:10" ht="15.75">
      <c r="A64" s="52">
        <v>12</v>
      </c>
      <c r="B64" s="12" t="s">
        <v>109</v>
      </c>
      <c r="C64" s="12"/>
      <c r="D64" s="8" t="s">
        <v>14</v>
      </c>
      <c r="E64" s="5" t="s">
        <v>110</v>
      </c>
      <c r="F64" s="5">
        <v>12</v>
      </c>
      <c r="G64" s="60">
        <v>8</v>
      </c>
      <c r="H64" s="61"/>
      <c r="I64" s="60"/>
      <c r="J64" s="59">
        <f t="shared" si="0"/>
        <v>8</v>
      </c>
    </row>
    <row r="65" spans="1:10" ht="15.75">
      <c r="A65" s="52">
        <v>13</v>
      </c>
      <c r="B65" s="12" t="s">
        <v>111</v>
      </c>
      <c r="C65" s="12"/>
      <c r="D65" s="8" t="s">
        <v>11</v>
      </c>
      <c r="E65" s="5" t="s">
        <v>112</v>
      </c>
      <c r="F65" s="5">
        <v>13</v>
      </c>
      <c r="G65" s="60">
        <v>7</v>
      </c>
      <c r="H65" s="61"/>
      <c r="I65" s="60"/>
      <c r="J65" s="59">
        <f t="shared" si="0"/>
        <v>7</v>
      </c>
    </row>
    <row r="66" spans="1:10" ht="15.75">
      <c r="A66" s="52">
        <v>14</v>
      </c>
      <c r="B66" s="12" t="s">
        <v>113</v>
      </c>
      <c r="C66" s="12"/>
      <c r="D66" s="8" t="s">
        <v>17</v>
      </c>
      <c r="E66" s="5" t="s">
        <v>114</v>
      </c>
      <c r="F66" s="5">
        <v>14</v>
      </c>
      <c r="G66" s="60">
        <v>6</v>
      </c>
      <c r="H66" s="61"/>
      <c r="I66" s="60"/>
      <c r="J66" s="59">
        <f t="shared" si="0"/>
        <v>6</v>
      </c>
    </row>
    <row r="67" spans="1:10" ht="15.75">
      <c r="A67" s="52">
        <v>15</v>
      </c>
      <c r="B67" s="12" t="s">
        <v>115</v>
      </c>
      <c r="C67" s="12"/>
      <c r="D67" s="8" t="s">
        <v>11</v>
      </c>
      <c r="E67" s="5" t="s">
        <v>116</v>
      </c>
      <c r="F67" s="5">
        <v>15</v>
      </c>
      <c r="G67" s="60">
        <v>5</v>
      </c>
      <c r="H67" s="61"/>
      <c r="I67" s="60"/>
      <c r="J67" s="59">
        <f t="shared" si="0"/>
        <v>5</v>
      </c>
    </row>
    <row r="68" spans="1:10" ht="15.75">
      <c r="A68" s="52">
        <v>16</v>
      </c>
      <c r="B68" s="12" t="s">
        <v>117</v>
      </c>
      <c r="C68" s="12"/>
      <c r="D68" s="8" t="s">
        <v>17</v>
      </c>
      <c r="E68" s="5" t="s">
        <v>118</v>
      </c>
      <c r="F68" s="5">
        <v>16</v>
      </c>
      <c r="G68" s="60">
        <v>4</v>
      </c>
      <c r="H68" s="61"/>
      <c r="I68" s="60"/>
      <c r="J68" s="59">
        <f t="shared" si="0"/>
        <v>4</v>
      </c>
    </row>
    <row r="69" spans="1:10" ht="15.75">
      <c r="A69" s="52">
        <v>17</v>
      </c>
      <c r="B69" s="12" t="s">
        <v>119</v>
      </c>
      <c r="C69" s="12"/>
      <c r="D69" s="8" t="s">
        <v>17</v>
      </c>
      <c r="E69" s="5" t="s">
        <v>120</v>
      </c>
      <c r="F69" s="5">
        <v>17</v>
      </c>
      <c r="G69" s="60">
        <v>3</v>
      </c>
      <c r="H69" s="61"/>
      <c r="I69" s="60"/>
      <c r="J69" s="59">
        <f t="shared" si="0"/>
        <v>3</v>
      </c>
    </row>
    <row r="70" spans="1:10" ht="15.75" thickBot="1">
      <c r="A70" s="9"/>
      <c r="B70" s="6"/>
      <c r="C70" s="6"/>
      <c r="D70" s="14"/>
      <c r="E70" s="7"/>
      <c r="F70" s="7"/>
      <c r="G70" s="15"/>
      <c r="H70" s="27"/>
    </row>
    <row r="71" spans="1:10" ht="17.25" thickBot="1">
      <c r="A71" s="35"/>
      <c r="B71" s="36" t="s">
        <v>202</v>
      </c>
      <c r="C71" s="37"/>
      <c r="D71" s="38"/>
      <c r="E71" s="39"/>
      <c r="F71" s="39"/>
      <c r="G71" s="43"/>
      <c r="H71" s="44"/>
      <c r="I71" s="43"/>
      <c r="J71" s="45"/>
    </row>
    <row r="72" spans="1:10">
      <c r="A72" s="9"/>
      <c r="B72" s="6"/>
      <c r="C72" s="6"/>
      <c r="D72" s="14"/>
      <c r="E72" s="7"/>
      <c r="F72" s="7"/>
      <c r="G72" s="16"/>
      <c r="H72" s="27"/>
      <c r="J72" s="24" t="s">
        <v>217</v>
      </c>
    </row>
    <row r="73" spans="1:10" ht="15.75">
      <c r="A73" s="52">
        <v>1</v>
      </c>
      <c r="B73" s="33" t="s">
        <v>124</v>
      </c>
      <c r="C73" s="34"/>
      <c r="D73" s="8" t="s">
        <v>47</v>
      </c>
      <c r="E73" s="5" t="s">
        <v>125</v>
      </c>
      <c r="F73" s="5">
        <v>3</v>
      </c>
      <c r="G73" s="60">
        <v>25</v>
      </c>
      <c r="H73" s="61">
        <v>1</v>
      </c>
      <c r="I73" s="60">
        <v>35</v>
      </c>
      <c r="J73" s="59">
        <f t="shared" ref="J73:J93" si="1">G73+I73</f>
        <v>60</v>
      </c>
    </row>
    <row r="74" spans="1:10" ht="15.75">
      <c r="A74" s="56">
        <v>2</v>
      </c>
      <c r="B74" s="17" t="s">
        <v>145</v>
      </c>
      <c r="C74" s="17"/>
      <c r="D74" s="18" t="s">
        <v>17</v>
      </c>
      <c r="E74" s="19" t="s">
        <v>146</v>
      </c>
      <c r="F74" s="19">
        <v>13</v>
      </c>
      <c r="G74" s="57">
        <v>7</v>
      </c>
      <c r="H74" s="58">
        <v>2</v>
      </c>
      <c r="I74" s="57">
        <v>30</v>
      </c>
      <c r="J74" s="62">
        <f t="shared" si="1"/>
        <v>37</v>
      </c>
    </row>
    <row r="75" spans="1:10" ht="15.75">
      <c r="A75" s="52">
        <v>3</v>
      </c>
      <c r="B75" s="12" t="s">
        <v>121</v>
      </c>
      <c r="C75" s="12"/>
      <c r="D75" s="8" t="s">
        <v>5</v>
      </c>
      <c r="E75" s="5" t="s">
        <v>122</v>
      </c>
      <c r="F75" s="5">
        <v>1</v>
      </c>
      <c r="G75" s="60">
        <v>35</v>
      </c>
      <c r="H75" s="61"/>
      <c r="I75" s="60"/>
      <c r="J75" s="59">
        <f t="shared" si="1"/>
        <v>35</v>
      </c>
    </row>
    <row r="76" spans="1:10" ht="15.75">
      <c r="A76" s="52">
        <v>6</v>
      </c>
      <c r="B76" s="12" t="s">
        <v>123</v>
      </c>
      <c r="C76" s="12"/>
      <c r="D76" s="8" t="s">
        <v>27</v>
      </c>
      <c r="E76" s="5">
        <v>1059126006</v>
      </c>
      <c r="F76" s="5">
        <v>2</v>
      </c>
      <c r="G76" s="60">
        <v>30</v>
      </c>
      <c r="H76" s="61"/>
      <c r="I76" s="60"/>
      <c r="J76" s="59">
        <f t="shared" si="1"/>
        <v>30</v>
      </c>
    </row>
    <row r="77" spans="1:10" ht="15.75">
      <c r="A77" s="52">
        <v>7</v>
      </c>
      <c r="B77" s="12" t="s">
        <v>126</v>
      </c>
      <c r="C77" s="12"/>
      <c r="D77" s="8" t="s">
        <v>127</v>
      </c>
      <c r="E77" s="5" t="s">
        <v>128</v>
      </c>
      <c r="F77" s="5">
        <v>4</v>
      </c>
      <c r="G77" s="60">
        <v>22</v>
      </c>
      <c r="H77" s="61"/>
      <c r="I77" s="60"/>
      <c r="J77" s="59">
        <f t="shared" si="1"/>
        <v>22</v>
      </c>
    </row>
    <row r="78" spans="1:10" ht="15.75">
      <c r="A78" s="52">
        <v>8</v>
      </c>
      <c r="B78" s="12" t="s">
        <v>129</v>
      </c>
      <c r="C78" s="12"/>
      <c r="D78" s="8" t="s">
        <v>127</v>
      </c>
      <c r="E78" s="5" t="s">
        <v>130</v>
      </c>
      <c r="F78" s="5">
        <v>5</v>
      </c>
      <c r="G78" s="60">
        <v>20</v>
      </c>
      <c r="H78" s="61"/>
      <c r="I78" s="60"/>
      <c r="J78" s="59">
        <f t="shared" si="1"/>
        <v>20</v>
      </c>
    </row>
    <row r="79" spans="1:10" ht="15.75">
      <c r="A79" s="52">
        <v>9</v>
      </c>
      <c r="B79" s="12" t="s">
        <v>131</v>
      </c>
      <c r="C79" s="12"/>
      <c r="D79" s="8" t="s">
        <v>57</v>
      </c>
      <c r="E79" s="5" t="s">
        <v>132</v>
      </c>
      <c r="F79" s="5">
        <v>6</v>
      </c>
      <c r="G79" s="60">
        <v>18</v>
      </c>
      <c r="H79" s="61"/>
      <c r="I79" s="60"/>
      <c r="J79" s="59">
        <f t="shared" si="1"/>
        <v>18</v>
      </c>
    </row>
    <row r="80" spans="1:10" ht="15.75">
      <c r="A80" s="52">
        <v>10</v>
      </c>
      <c r="B80" s="12" t="s">
        <v>133</v>
      </c>
      <c r="C80" s="12"/>
      <c r="D80" s="8" t="s">
        <v>96</v>
      </c>
      <c r="E80" s="5" t="s">
        <v>134</v>
      </c>
      <c r="F80" s="5">
        <v>7</v>
      </c>
      <c r="G80" s="60">
        <v>16</v>
      </c>
      <c r="H80" s="61"/>
      <c r="I80" s="60"/>
      <c r="J80" s="59">
        <f t="shared" si="1"/>
        <v>16</v>
      </c>
    </row>
    <row r="81" spans="1:10" ht="15.75">
      <c r="A81" s="52">
        <v>11</v>
      </c>
      <c r="B81" s="12" t="s">
        <v>135</v>
      </c>
      <c r="C81" s="12"/>
      <c r="D81" s="8" t="s">
        <v>47</v>
      </c>
      <c r="E81" s="5" t="s">
        <v>136</v>
      </c>
      <c r="F81" s="5">
        <v>8</v>
      </c>
      <c r="G81" s="60">
        <v>14</v>
      </c>
      <c r="H81" s="61"/>
      <c r="I81" s="60"/>
      <c r="J81" s="59">
        <f t="shared" si="1"/>
        <v>14</v>
      </c>
    </row>
    <row r="82" spans="1:10" ht="15.75">
      <c r="A82" s="52">
        <v>12</v>
      </c>
      <c r="B82" s="12" t="s">
        <v>137</v>
      </c>
      <c r="C82" s="12"/>
      <c r="D82" s="8" t="s">
        <v>93</v>
      </c>
      <c r="E82" s="5" t="s">
        <v>138</v>
      </c>
      <c r="F82" s="5">
        <v>9</v>
      </c>
      <c r="G82" s="60">
        <v>12</v>
      </c>
      <c r="H82" s="61"/>
      <c r="I82" s="60"/>
      <c r="J82" s="59">
        <f t="shared" si="1"/>
        <v>12</v>
      </c>
    </row>
    <row r="83" spans="1:10" ht="15.75">
      <c r="A83" s="52">
        <v>13</v>
      </c>
      <c r="B83" s="12" t="s">
        <v>139</v>
      </c>
      <c r="C83" s="12"/>
      <c r="D83" s="8" t="s">
        <v>14</v>
      </c>
      <c r="E83" s="5" t="s">
        <v>140</v>
      </c>
      <c r="F83" s="5">
        <v>10</v>
      </c>
      <c r="G83" s="60">
        <v>10</v>
      </c>
      <c r="H83" s="61"/>
      <c r="I83" s="60"/>
      <c r="J83" s="59">
        <f t="shared" si="1"/>
        <v>10</v>
      </c>
    </row>
    <row r="84" spans="1:10" ht="15.75">
      <c r="A84" s="52">
        <v>14</v>
      </c>
      <c r="B84" s="12" t="s">
        <v>141</v>
      </c>
      <c r="C84" s="12"/>
      <c r="D84" s="8" t="s">
        <v>17</v>
      </c>
      <c r="E84" s="5" t="s">
        <v>142</v>
      </c>
      <c r="F84" s="5">
        <v>11</v>
      </c>
      <c r="G84" s="60">
        <v>9</v>
      </c>
      <c r="H84" s="61"/>
      <c r="I84" s="60"/>
      <c r="J84" s="59">
        <f t="shared" si="1"/>
        <v>9</v>
      </c>
    </row>
    <row r="85" spans="1:10" ht="15.75">
      <c r="A85" s="52">
        <v>15</v>
      </c>
      <c r="B85" s="12" t="s">
        <v>143</v>
      </c>
      <c r="C85" s="12"/>
      <c r="D85" s="8" t="s">
        <v>5</v>
      </c>
      <c r="E85" s="5" t="s">
        <v>144</v>
      </c>
      <c r="F85" s="5">
        <v>12</v>
      </c>
      <c r="G85" s="60">
        <v>8</v>
      </c>
      <c r="H85" s="61"/>
      <c r="I85" s="60"/>
      <c r="J85" s="59">
        <f t="shared" si="1"/>
        <v>8</v>
      </c>
    </row>
    <row r="86" spans="1:10" ht="15.75">
      <c r="A86" s="52">
        <v>16</v>
      </c>
      <c r="B86" s="12" t="s">
        <v>147</v>
      </c>
      <c r="C86" s="12"/>
      <c r="D86" s="8" t="s">
        <v>148</v>
      </c>
      <c r="E86" s="5" t="s">
        <v>149</v>
      </c>
      <c r="F86" s="5">
        <v>14</v>
      </c>
      <c r="G86" s="60">
        <v>6</v>
      </c>
      <c r="H86" s="61"/>
      <c r="I86" s="60"/>
      <c r="J86" s="59">
        <f t="shared" si="1"/>
        <v>6</v>
      </c>
    </row>
    <row r="87" spans="1:10" ht="15.75">
      <c r="A87" s="52">
        <v>17</v>
      </c>
      <c r="B87" s="12" t="s">
        <v>150</v>
      </c>
      <c r="C87" s="12"/>
      <c r="D87" s="8" t="s">
        <v>47</v>
      </c>
      <c r="E87" s="5" t="s">
        <v>151</v>
      </c>
      <c r="F87" s="5">
        <v>15</v>
      </c>
      <c r="G87" s="60">
        <v>5</v>
      </c>
      <c r="H87" s="61"/>
      <c r="I87" s="60"/>
      <c r="J87" s="59">
        <f t="shared" si="1"/>
        <v>5</v>
      </c>
    </row>
    <row r="88" spans="1:10" ht="15.75">
      <c r="A88" s="52">
        <v>18</v>
      </c>
      <c r="B88" s="12" t="s">
        <v>152</v>
      </c>
      <c r="C88" s="12"/>
      <c r="D88" s="8" t="s">
        <v>17</v>
      </c>
      <c r="E88" s="5" t="s">
        <v>153</v>
      </c>
      <c r="F88" s="5">
        <v>16</v>
      </c>
      <c r="G88" s="60">
        <v>4</v>
      </c>
      <c r="H88" s="61"/>
      <c r="I88" s="60"/>
      <c r="J88" s="59">
        <f t="shared" si="1"/>
        <v>4</v>
      </c>
    </row>
    <row r="89" spans="1:10" ht="15.75">
      <c r="A89" s="52">
        <v>19</v>
      </c>
      <c r="B89" s="12" t="s">
        <v>154</v>
      </c>
      <c r="C89" s="12"/>
      <c r="D89" s="8" t="s">
        <v>5</v>
      </c>
      <c r="E89" s="5" t="s">
        <v>155</v>
      </c>
      <c r="F89" s="5">
        <v>17</v>
      </c>
      <c r="G89" s="60">
        <v>3</v>
      </c>
      <c r="H89" s="61"/>
      <c r="I89" s="60"/>
      <c r="J89" s="59">
        <f t="shared" si="1"/>
        <v>3</v>
      </c>
    </row>
    <row r="90" spans="1:10" ht="15.75">
      <c r="A90" s="52">
        <v>20</v>
      </c>
      <c r="B90" s="12" t="s">
        <v>156</v>
      </c>
      <c r="C90" s="12"/>
      <c r="D90" s="8" t="s">
        <v>157</v>
      </c>
      <c r="E90" s="5" t="s">
        <v>158</v>
      </c>
      <c r="F90" s="5">
        <v>18</v>
      </c>
      <c r="G90" s="60">
        <v>2</v>
      </c>
      <c r="H90" s="61"/>
      <c r="I90" s="60"/>
      <c r="J90" s="59">
        <f t="shared" si="1"/>
        <v>2</v>
      </c>
    </row>
    <row r="91" spans="1:10" ht="15.75">
      <c r="A91" s="52">
        <v>21</v>
      </c>
      <c r="B91" s="12" t="s">
        <v>159</v>
      </c>
      <c r="C91" s="12"/>
      <c r="D91" s="8" t="s">
        <v>47</v>
      </c>
      <c r="E91" s="5" t="s">
        <v>160</v>
      </c>
      <c r="F91" s="5">
        <v>19</v>
      </c>
      <c r="G91" s="60">
        <v>1</v>
      </c>
      <c r="H91" s="61"/>
      <c r="I91" s="60"/>
      <c r="J91" s="59">
        <f t="shared" si="1"/>
        <v>1</v>
      </c>
    </row>
    <row r="92" spans="1:10" ht="15.75">
      <c r="A92" s="52">
        <v>22</v>
      </c>
      <c r="B92" s="12" t="s">
        <v>161</v>
      </c>
      <c r="C92" s="12"/>
      <c r="D92" s="8" t="s">
        <v>8</v>
      </c>
      <c r="E92" s="5" t="s">
        <v>162</v>
      </c>
      <c r="F92" s="5">
        <v>20</v>
      </c>
      <c r="G92" s="60">
        <v>1</v>
      </c>
      <c r="H92" s="61"/>
      <c r="I92" s="60"/>
      <c r="J92" s="59">
        <f t="shared" si="1"/>
        <v>1</v>
      </c>
    </row>
    <row r="93" spans="1:10" ht="15.75">
      <c r="A93" s="52">
        <v>23</v>
      </c>
      <c r="B93" s="12" t="s">
        <v>163</v>
      </c>
      <c r="C93" s="12"/>
      <c r="D93" s="8" t="s">
        <v>5</v>
      </c>
      <c r="E93" s="5" t="s">
        <v>164</v>
      </c>
      <c r="F93" s="5">
        <v>21</v>
      </c>
      <c r="G93" s="60">
        <v>1</v>
      </c>
      <c r="H93" s="61"/>
      <c r="I93" s="60"/>
      <c r="J93" s="59">
        <f t="shared" si="1"/>
        <v>1</v>
      </c>
    </row>
    <row r="94" spans="1:10" ht="15.75" thickBot="1">
      <c r="A94" s="9"/>
      <c r="B94" s="6"/>
      <c r="C94" s="6"/>
      <c r="D94" s="14"/>
      <c r="E94" s="7"/>
      <c r="F94" s="7"/>
      <c r="G94" s="16"/>
      <c r="H94" s="27"/>
    </row>
    <row r="95" spans="1:10" ht="15.75" thickBot="1">
      <c r="A95" s="35"/>
      <c r="B95" s="36" t="s">
        <v>203</v>
      </c>
      <c r="C95" s="37"/>
      <c r="D95" s="38"/>
      <c r="E95" s="39"/>
      <c r="F95" s="39"/>
      <c r="G95" s="40"/>
      <c r="H95" s="41"/>
      <c r="I95" s="40"/>
      <c r="J95" s="42"/>
    </row>
    <row r="96" spans="1:10">
      <c r="A96" s="9"/>
      <c r="B96" s="6"/>
      <c r="C96" s="6"/>
      <c r="D96" s="14"/>
      <c r="E96" s="7"/>
      <c r="F96" s="7"/>
      <c r="G96" s="16"/>
      <c r="H96" s="27"/>
      <c r="J96" s="24" t="s">
        <v>217</v>
      </c>
    </row>
    <row r="97" spans="1:10" ht="15.75">
      <c r="A97" s="56">
        <v>1</v>
      </c>
      <c r="B97" s="17" t="s">
        <v>185</v>
      </c>
      <c r="C97" s="17"/>
      <c r="D97" s="18" t="s">
        <v>96</v>
      </c>
      <c r="E97" s="19" t="s">
        <v>186</v>
      </c>
      <c r="F97" s="19">
        <v>10</v>
      </c>
      <c r="G97" s="57">
        <v>10</v>
      </c>
      <c r="H97" s="58">
        <v>1</v>
      </c>
      <c r="I97" s="57">
        <v>35</v>
      </c>
      <c r="J97" s="62">
        <f t="shared" ref="J97:J111" si="2">G97+I97</f>
        <v>45</v>
      </c>
    </row>
    <row r="98" spans="1:10" ht="15.75">
      <c r="A98" s="52">
        <v>2</v>
      </c>
      <c r="B98" s="12" t="s">
        <v>183</v>
      </c>
      <c r="C98" s="12"/>
      <c r="D98" s="8" t="s">
        <v>47</v>
      </c>
      <c r="E98" s="5" t="s">
        <v>184</v>
      </c>
      <c r="F98" s="5">
        <v>9</v>
      </c>
      <c r="G98" s="60">
        <v>12</v>
      </c>
      <c r="H98" s="61">
        <v>2</v>
      </c>
      <c r="I98" s="60">
        <v>30</v>
      </c>
      <c r="J98" s="59">
        <f t="shared" si="2"/>
        <v>42</v>
      </c>
    </row>
    <row r="99" spans="1:10" ht="15.75">
      <c r="A99" s="52">
        <v>3</v>
      </c>
      <c r="B99" s="12" t="s">
        <v>179</v>
      </c>
      <c r="C99" s="12"/>
      <c r="D99" s="8" t="s">
        <v>8</v>
      </c>
      <c r="E99" s="5" t="s">
        <v>180</v>
      </c>
      <c r="F99" s="5">
        <v>7</v>
      </c>
      <c r="G99" s="60">
        <v>16</v>
      </c>
      <c r="H99" s="61">
        <v>3</v>
      </c>
      <c r="I99" s="60">
        <v>25</v>
      </c>
      <c r="J99" s="59">
        <f t="shared" si="2"/>
        <v>41</v>
      </c>
    </row>
    <row r="100" spans="1:10" ht="15.75">
      <c r="A100" s="52">
        <v>4</v>
      </c>
      <c r="B100" s="12" t="s">
        <v>165</v>
      </c>
      <c r="C100" s="12"/>
      <c r="D100" s="8" t="s">
        <v>96</v>
      </c>
      <c r="E100" s="5" t="s">
        <v>166</v>
      </c>
      <c r="F100" s="5">
        <v>1</v>
      </c>
      <c r="G100" s="60">
        <v>35</v>
      </c>
      <c r="H100" s="61"/>
      <c r="I100" s="60"/>
      <c r="J100" s="59">
        <f t="shared" si="2"/>
        <v>35</v>
      </c>
    </row>
    <row r="101" spans="1:10" ht="15.75">
      <c r="A101" s="52">
        <v>5</v>
      </c>
      <c r="B101" s="12" t="s">
        <v>167</v>
      </c>
      <c r="C101" s="12"/>
      <c r="D101" s="8" t="s">
        <v>5</v>
      </c>
      <c r="E101" s="5" t="s">
        <v>168</v>
      </c>
      <c r="F101" s="5">
        <v>2</v>
      </c>
      <c r="G101" s="60">
        <v>30</v>
      </c>
      <c r="H101" s="61"/>
      <c r="I101" s="60"/>
      <c r="J101" s="59">
        <f t="shared" si="2"/>
        <v>30</v>
      </c>
    </row>
    <row r="102" spans="1:10" ht="15.75">
      <c r="A102" s="52">
        <v>6</v>
      </c>
      <c r="B102" s="12" t="s">
        <v>169</v>
      </c>
      <c r="C102" s="12"/>
      <c r="D102" s="8" t="s">
        <v>170</v>
      </c>
      <c r="E102" s="5" t="s">
        <v>171</v>
      </c>
      <c r="F102" s="5">
        <v>3</v>
      </c>
      <c r="G102" s="60">
        <v>25</v>
      </c>
      <c r="H102" s="61"/>
      <c r="I102" s="60"/>
      <c r="J102" s="59">
        <f t="shared" si="2"/>
        <v>25</v>
      </c>
    </row>
    <row r="103" spans="1:10" ht="15.75">
      <c r="A103" s="52">
        <v>7</v>
      </c>
      <c r="B103" s="12" t="s">
        <v>172</v>
      </c>
      <c r="C103" s="12"/>
      <c r="D103" s="8" t="s">
        <v>173</v>
      </c>
      <c r="E103" s="5" t="s">
        <v>174</v>
      </c>
      <c r="F103" s="5">
        <v>4</v>
      </c>
      <c r="G103" s="60">
        <v>22</v>
      </c>
      <c r="H103" s="61"/>
      <c r="I103" s="60"/>
      <c r="J103" s="59">
        <f t="shared" si="2"/>
        <v>22</v>
      </c>
    </row>
    <row r="104" spans="1:10" ht="15.75">
      <c r="A104" s="52">
        <v>8</v>
      </c>
      <c r="B104" s="12" t="s">
        <v>175</v>
      </c>
      <c r="C104" s="12"/>
      <c r="D104" s="8" t="s">
        <v>11</v>
      </c>
      <c r="E104" s="5" t="s">
        <v>176</v>
      </c>
      <c r="F104" s="5">
        <v>5</v>
      </c>
      <c r="G104" s="60">
        <v>20</v>
      </c>
      <c r="H104" s="61"/>
      <c r="I104" s="60"/>
      <c r="J104" s="59">
        <f t="shared" si="2"/>
        <v>20</v>
      </c>
    </row>
    <row r="105" spans="1:10" ht="15.75">
      <c r="A105" s="52">
        <v>9</v>
      </c>
      <c r="B105" s="12" t="s">
        <v>177</v>
      </c>
      <c r="C105" s="12"/>
      <c r="D105" s="8" t="s">
        <v>5</v>
      </c>
      <c r="E105" s="5" t="s">
        <v>178</v>
      </c>
      <c r="F105" s="5">
        <v>6</v>
      </c>
      <c r="G105" s="60">
        <v>18</v>
      </c>
      <c r="H105" s="61"/>
      <c r="I105" s="60"/>
      <c r="J105" s="59">
        <f t="shared" si="2"/>
        <v>18</v>
      </c>
    </row>
    <row r="106" spans="1:10" ht="15.75">
      <c r="A106" s="52">
        <v>10</v>
      </c>
      <c r="B106" s="12" t="s">
        <v>181</v>
      </c>
      <c r="C106" s="12"/>
      <c r="D106" s="8" t="s">
        <v>64</v>
      </c>
      <c r="E106" s="5" t="s">
        <v>182</v>
      </c>
      <c r="F106" s="5">
        <v>8</v>
      </c>
      <c r="G106" s="60">
        <v>14</v>
      </c>
      <c r="H106" s="61"/>
      <c r="I106" s="60"/>
      <c r="J106" s="59">
        <f t="shared" si="2"/>
        <v>14</v>
      </c>
    </row>
    <row r="107" spans="1:10" ht="15.75">
      <c r="A107" s="52">
        <v>11</v>
      </c>
      <c r="B107" s="12" t="s">
        <v>187</v>
      </c>
      <c r="C107" s="12"/>
      <c r="D107" s="8" t="s">
        <v>47</v>
      </c>
      <c r="E107" s="5" t="s">
        <v>188</v>
      </c>
      <c r="F107" s="5">
        <v>11</v>
      </c>
      <c r="G107" s="60">
        <v>9</v>
      </c>
      <c r="H107" s="61"/>
      <c r="I107" s="60"/>
      <c r="J107" s="59">
        <f t="shared" si="2"/>
        <v>9</v>
      </c>
    </row>
    <row r="108" spans="1:10" ht="15.75">
      <c r="A108" s="52">
        <v>12</v>
      </c>
      <c r="B108" s="12" t="s">
        <v>189</v>
      </c>
      <c r="C108" s="12"/>
      <c r="D108" s="8" t="s">
        <v>5</v>
      </c>
      <c r="E108" s="5" t="s">
        <v>190</v>
      </c>
      <c r="F108" s="5">
        <v>12</v>
      </c>
      <c r="G108" s="60">
        <v>8</v>
      </c>
      <c r="H108" s="61"/>
      <c r="I108" s="60"/>
      <c r="J108" s="59">
        <f t="shared" si="2"/>
        <v>8</v>
      </c>
    </row>
    <row r="109" spans="1:10" ht="15.75">
      <c r="A109" s="56">
        <v>13</v>
      </c>
      <c r="B109" s="17" t="s">
        <v>191</v>
      </c>
      <c r="C109" s="17"/>
      <c r="D109" s="18" t="s">
        <v>17</v>
      </c>
      <c r="E109" s="19" t="s">
        <v>192</v>
      </c>
      <c r="F109" s="19">
        <v>13</v>
      </c>
      <c r="G109" s="57">
        <v>7</v>
      </c>
      <c r="H109" s="61"/>
      <c r="I109" s="60"/>
      <c r="J109" s="62">
        <f t="shared" si="2"/>
        <v>7</v>
      </c>
    </row>
    <row r="110" spans="1:10" ht="15.75">
      <c r="A110" s="52">
        <v>14</v>
      </c>
      <c r="B110" s="12" t="s">
        <v>193</v>
      </c>
      <c r="C110" s="12"/>
      <c r="D110" s="8" t="s">
        <v>127</v>
      </c>
      <c r="E110" s="5" t="s">
        <v>194</v>
      </c>
      <c r="F110" s="5">
        <v>14</v>
      </c>
      <c r="G110" s="60">
        <v>6</v>
      </c>
      <c r="H110" s="61"/>
      <c r="I110" s="60"/>
      <c r="J110" s="59">
        <f t="shared" si="2"/>
        <v>6</v>
      </c>
    </row>
    <row r="111" spans="1:10" ht="15.75">
      <c r="A111" s="52">
        <v>15</v>
      </c>
      <c r="B111" s="12" t="s">
        <v>195</v>
      </c>
      <c r="C111" s="12"/>
      <c r="D111" s="8" t="s">
        <v>31</v>
      </c>
      <c r="E111" s="5" t="s">
        <v>196</v>
      </c>
      <c r="F111" s="5">
        <v>15</v>
      </c>
      <c r="G111" s="60"/>
      <c r="H111" s="61"/>
      <c r="I111" s="60"/>
      <c r="J111" s="59">
        <f t="shared" si="2"/>
        <v>0</v>
      </c>
    </row>
    <row r="112" spans="1:10">
      <c r="A112" s="21"/>
      <c r="B112" s="11"/>
    </row>
    <row r="113" spans="1:11" ht="16.5">
      <c r="A113" s="89" t="s">
        <v>204</v>
      </c>
      <c r="B113" s="89"/>
      <c r="C113" s="89"/>
      <c r="D113" s="89"/>
      <c r="E113" s="89"/>
      <c r="F113" s="89"/>
      <c r="G113" s="89"/>
      <c r="H113" s="63"/>
      <c r="I113" s="63"/>
      <c r="J113" s="63"/>
      <c r="K113" s="64"/>
    </row>
    <row r="114" spans="1:11" ht="15.75">
      <c r="A114" s="28"/>
      <c r="B114" s="29"/>
      <c r="C114" s="29"/>
      <c r="D114" s="29"/>
      <c r="E114" s="29"/>
      <c r="F114" s="29" t="s">
        <v>207</v>
      </c>
      <c r="G114" s="29" t="s">
        <v>209</v>
      </c>
      <c r="H114" s="30"/>
      <c r="I114" s="31"/>
      <c r="J114" s="32" t="s">
        <v>217</v>
      </c>
      <c r="K114" s="31"/>
    </row>
    <row r="115" spans="1:11" ht="16.5">
      <c r="A115" s="52">
        <v>1</v>
      </c>
      <c r="B115" s="82" t="s">
        <v>47</v>
      </c>
      <c r="C115" s="83"/>
      <c r="D115" s="83"/>
      <c r="E115" s="84"/>
      <c r="F115" s="53">
        <f>20+18+12+10+25+25+14+12+9</f>
        <v>145</v>
      </c>
      <c r="G115" s="54">
        <v>18</v>
      </c>
      <c r="H115" s="55">
        <f>35+30+35</f>
        <v>100</v>
      </c>
      <c r="I115" s="54">
        <v>30</v>
      </c>
      <c r="J115" s="59">
        <f t="shared" ref="J115:J135" si="3">G115+I115</f>
        <v>48</v>
      </c>
      <c r="K115" s="31"/>
    </row>
    <row r="116" spans="1:11" ht="16.5">
      <c r="A116" s="52">
        <v>2</v>
      </c>
      <c r="B116" s="82" t="s">
        <v>17</v>
      </c>
      <c r="C116" s="83"/>
      <c r="D116" s="83"/>
      <c r="E116" s="84"/>
      <c r="F116" s="53">
        <f>20+30+20+30+35+14+9+7+7</f>
        <v>172</v>
      </c>
      <c r="G116" s="54">
        <v>21</v>
      </c>
      <c r="H116" s="55">
        <f>30+30</f>
        <v>60</v>
      </c>
      <c r="I116" s="54">
        <v>25</v>
      </c>
      <c r="J116" s="59">
        <f t="shared" si="3"/>
        <v>46</v>
      </c>
      <c r="K116" s="31"/>
    </row>
    <row r="117" spans="1:11" ht="16.5">
      <c r="A117" s="52">
        <v>3</v>
      </c>
      <c r="B117" s="82" t="s">
        <v>96</v>
      </c>
      <c r="C117" s="83"/>
      <c r="D117" s="83"/>
      <c r="E117" s="84"/>
      <c r="F117" s="55">
        <f>18+16+35+10</f>
        <v>79</v>
      </c>
      <c r="G117" s="54">
        <v>15</v>
      </c>
      <c r="H117" s="55">
        <v>35</v>
      </c>
      <c r="I117" s="54">
        <v>21</v>
      </c>
      <c r="J117" s="59">
        <f t="shared" si="3"/>
        <v>36</v>
      </c>
      <c r="K117" s="31"/>
    </row>
    <row r="118" spans="1:11" ht="16.5">
      <c r="A118" s="52">
        <v>4</v>
      </c>
      <c r="B118" s="82" t="s">
        <v>5</v>
      </c>
      <c r="C118" s="83"/>
      <c r="D118" s="83"/>
      <c r="E118" s="84"/>
      <c r="F118" s="53">
        <f>35+25+25+16+35+8+30+18</f>
        <v>192</v>
      </c>
      <c r="G118" s="54">
        <v>30</v>
      </c>
      <c r="H118" s="55"/>
      <c r="I118" s="54"/>
      <c r="J118" s="59">
        <f t="shared" si="3"/>
        <v>30</v>
      </c>
      <c r="K118" s="31"/>
    </row>
    <row r="119" spans="1:11" ht="16.5">
      <c r="A119" s="52">
        <v>5</v>
      </c>
      <c r="B119" s="82" t="s">
        <v>8</v>
      </c>
      <c r="C119" s="83"/>
      <c r="D119" s="83"/>
      <c r="E119" s="84"/>
      <c r="F119" s="53">
        <f>30+1+16</f>
        <v>47</v>
      </c>
      <c r="G119" s="54">
        <v>10</v>
      </c>
      <c r="H119" s="55">
        <v>25</v>
      </c>
      <c r="I119" s="54">
        <v>18</v>
      </c>
      <c r="J119" s="59">
        <f t="shared" si="3"/>
        <v>28</v>
      </c>
      <c r="K119" s="31"/>
    </row>
    <row r="120" spans="1:11" ht="16.5">
      <c r="A120" s="52">
        <v>6</v>
      </c>
      <c r="B120" s="82" t="s">
        <v>14</v>
      </c>
      <c r="C120" s="83"/>
      <c r="D120" s="83"/>
      <c r="E120" s="84"/>
      <c r="F120" s="53">
        <f>22+35+35+22+35+18+8+10</f>
        <v>185</v>
      </c>
      <c r="G120" s="54">
        <v>25</v>
      </c>
      <c r="H120" s="55"/>
      <c r="I120" s="54"/>
      <c r="J120" s="59">
        <f t="shared" si="3"/>
        <v>25</v>
      </c>
      <c r="K120" s="31"/>
    </row>
    <row r="121" spans="1:11" ht="16.5">
      <c r="A121" s="52">
        <v>7</v>
      </c>
      <c r="B121" s="82" t="s">
        <v>11</v>
      </c>
      <c r="C121" s="83"/>
      <c r="D121" s="83"/>
      <c r="E121" s="84"/>
      <c r="F121" s="53">
        <f>25+14+25+9+7+5+20</f>
        <v>105</v>
      </c>
      <c r="G121" s="54">
        <v>16</v>
      </c>
      <c r="H121" s="55"/>
      <c r="I121" s="54"/>
      <c r="J121" s="59">
        <f t="shared" si="3"/>
        <v>16</v>
      </c>
      <c r="K121" s="31"/>
    </row>
    <row r="122" spans="1:11" ht="16.5">
      <c r="A122" s="52">
        <v>8</v>
      </c>
      <c r="B122" s="82" t="s">
        <v>64</v>
      </c>
      <c r="C122" s="83"/>
      <c r="D122" s="83"/>
      <c r="E122" s="84"/>
      <c r="F122" s="55">
        <f>30+22+14</f>
        <v>66</v>
      </c>
      <c r="G122" s="54">
        <v>14</v>
      </c>
      <c r="H122" s="55"/>
      <c r="I122" s="54"/>
      <c r="J122" s="59">
        <f t="shared" si="3"/>
        <v>14</v>
      </c>
      <c r="K122" s="31"/>
    </row>
    <row r="123" spans="1:11" ht="16.5">
      <c r="A123" s="52">
        <v>9</v>
      </c>
      <c r="B123" s="82" t="s">
        <v>57</v>
      </c>
      <c r="C123" s="83"/>
      <c r="D123" s="83"/>
      <c r="E123" s="84"/>
      <c r="F123" s="53">
        <f>12+22+9+18</f>
        <v>61</v>
      </c>
      <c r="G123" s="54">
        <v>13</v>
      </c>
      <c r="H123" s="55"/>
      <c r="I123" s="54"/>
      <c r="J123" s="59">
        <f t="shared" si="3"/>
        <v>13</v>
      </c>
      <c r="K123" s="31"/>
    </row>
    <row r="124" spans="1:11" ht="16.5">
      <c r="A124" s="52">
        <v>10</v>
      </c>
      <c r="B124" s="82" t="s">
        <v>27</v>
      </c>
      <c r="C124" s="83"/>
      <c r="D124" s="83"/>
      <c r="E124" s="84"/>
      <c r="F124" s="53">
        <f>22+30</f>
        <v>52</v>
      </c>
      <c r="G124" s="54">
        <v>12</v>
      </c>
      <c r="H124" s="55"/>
      <c r="I124" s="54"/>
      <c r="J124" s="59">
        <f t="shared" si="3"/>
        <v>12</v>
      </c>
      <c r="K124" s="31"/>
    </row>
    <row r="125" spans="1:11" ht="16.5">
      <c r="A125" s="52">
        <v>11</v>
      </c>
      <c r="B125" s="82" t="s">
        <v>127</v>
      </c>
      <c r="C125" s="83"/>
      <c r="D125" s="83"/>
      <c r="E125" s="84"/>
      <c r="F125" s="55">
        <f>22+20+6</f>
        <v>48</v>
      </c>
      <c r="G125" s="54">
        <v>11</v>
      </c>
      <c r="H125" s="55"/>
      <c r="I125" s="54"/>
      <c r="J125" s="59">
        <f t="shared" si="3"/>
        <v>11</v>
      </c>
      <c r="K125" s="31"/>
    </row>
    <row r="126" spans="1:11" ht="16.5">
      <c r="A126" s="52">
        <v>12</v>
      </c>
      <c r="B126" s="82" t="s">
        <v>54</v>
      </c>
      <c r="C126" s="83"/>
      <c r="D126" s="83"/>
      <c r="E126" s="84"/>
      <c r="F126" s="53">
        <f>14+20</f>
        <v>34</v>
      </c>
      <c r="G126" s="54">
        <v>9</v>
      </c>
      <c r="H126" s="55"/>
      <c r="I126" s="54"/>
      <c r="J126" s="59">
        <f t="shared" si="3"/>
        <v>9</v>
      </c>
      <c r="K126" s="31"/>
    </row>
    <row r="127" spans="1:11" ht="16.5">
      <c r="A127" s="52">
        <v>13</v>
      </c>
      <c r="B127" s="82" t="s">
        <v>93</v>
      </c>
      <c r="C127" s="83"/>
      <c r="D127" s="83"/>
      <c r="E127" s="84"/>
      <c r="F127" s="55">
        <f>20+12</f>
        <v>32</v>
      </c>
      <c r="G127" s="54">
        <v>8</v>
      </c>
      <c r="H127" s="55"/>
      <c r="I127" s="54"/>
      <c r="J127" s="59">
        <f t="shared" si="3"/>
        <v>8</v>
      </c>
      <c r="K127" s="31"/>
    </row>
    <row r="128" spans="1:11" ht="16.5">
      <c r="A128" s="52">
        <v>14</v>
      </c>
      <c r="B128" s="82" t="s">
        <v>86</v>
      </c>
      <c r="C128" s="83"/>
      <c r="D128" s="83"/>
      <c r="E128" s="84"/>
      <c r="F128" s="55">
        <v>30</v>
      </c>
      <c r="G128" s="54">
        <v>7</v>
      </c>
      <c r="H128" s="55"/>
      <c r="I128" s="54"/>
      <c r="J128" s="59">
        <f t="shared" si="3"/>
        <v>7</v>
      </c>
      <c r="K128" s="31"/>
    </row>
    <row r="129" spans="1:11" ht="16.5">
      <c r="A129" s="52">
        <v>15</v>
      </c>
      <c r="B129" s="82" t="s">
        <v>99</v>
      </c>
      <c r="C129" s="83"/>
      <c r="D129" s="83"/>
      <c r="E129" s="84"/>
      <c r="F129" s="55">
        <f>16+12</f>
        <v>28</v>
      </c>
      <c r="G129" s="54">
        <v>6</v>
      </c>
      <c r="H129" s="55"/>
      <c r="I129" s="54"/>
      <c r="J129" s="59">
        <f t="shared" si="3"/>
        <v>6</v>
      </c>
      <c r="K129" s="31"/>
    </row>
    <row r="130" spans="1:11" ht="16.5">
      <c r="A130" s="52">
        <v>16</v>
      </c>
      <c r="B130" s="82" t="s">
        <v>170</v>
      </c>
      <c r="C130" s="83"/>
      <c r="D130" s="83"/>
      <c r="E130" s="84"/>
      <c r="F130" s="55">
        <v>25</v>
      </c>
      <c r="G130" s="54">
        <v>5</v>
      </c>
      <c r="H130" s="55"/>
      <c r="I130" s="54"/>
      <c r="J130" s="59">
        <f t="shared" si="3"/>
        <v>5</v>
      </c>
      <c r="K130" s="31"/>
    </row>
    <row r="131" spans="1:11" ht="16.5">
      <c r="A131" s="52">
        <v>17</v>
      </c>
      <c r="B131" s="82" t="s">
        <v>31</v>
      </c>
      <c r="C131" s="83"/>
      <c r="D131" s="83"/>
      <c r="E131" s="84"/>
      <c r="F131" s="53">
        <f>18+5</f>
        <v>23</v>
      </c>
      <c r="G131" s="54">
        <v>4</v>
      </c>
      <c r="H131" s="55"/>
      <c r="I131" s="54"/>
      <c r="J131" s="59">
        <f t="shared" si="3"/>
        <v>4</v>
      </c>
      <c r="K131" s="31"/>
    </row>
    <row r="132" spans="1:11" ht="16.5">
      <c r="A132" s="52">
        <v>18</v>
      </c>
      <c r="B132" s="82" t="s">
        <v>173</v>
      </c>
      <c r="C132" s="83"/>
      <c r="D132" s="83"/>
      <c r="E132" s="84"/>
      <c r="F132" s="55">
        <v>22</v>
      </c>
      <c r="G132" s="54">
        <v>3</v>
      </c>
      <c r="H132" s="55"/>
      <c r="I132" s="54"/>
      <c r="J132" s="59">
        <f t="shared" si="3"/>
        <v>3</v>
      </c>
      <c r="K132" s="31"/>
    </row>
    <row r="133" spans="1:11" ht="16.5">
      <c r="A133" s="52">
        <v>19</v>
      </c>
      <c r="B133" s="82" t="s">
        <v>34</v>
      </c>
      <c r="C133" s="83"/>
      <c r="D133" s="83"/>
      <c r="E133" s="84"/>
      <c r="F133" s="53">
        <v>16</v>
      </c>
      <c r="G133" s="54">
        <v>2</v>
      </c>
      <c r="H133" s="55"/>
      <c r="I133" s="54"/>
      <c r="J133" s="59">
        <f t="shared" si="3"/>
        <v>2</v>
      </c>
      <c r="K133" s="31"/>
    </row>
    <row r="134" spans="1:11" ht="16.5">
      <c r="A134" s="52">
        <v>20</v>
      </c>
      <c r="B134" s="82" t="s">
        <v>148</v>
      </c>
      <c r="C134" s="83"/>
      <c r="D134" s="83"/>
      <c r="E134" s="84"/>
      <c r="F134" s="55">
        <v>6</v>
      </c>
      <c r="G134" s="54">
        <v>1</v>
      </c>
      <c r="H134" s="55"/>
      <c r="I134" s="54"/>
      <c r="J134" s="59">
        <f t="shared" si="3"/>
        <v>1</v>
      </c>
      <c r="K134" s="31"/>
    </row>
    <row r="135" spans="1:11" ht="16.5">
      <c r="A135" s="52">
        <v>21</v>
      </c>
      <c r="B135" s="82" t="s">
        <v>157</v>
      </c>
      <c r="C135" s="83"/>
      <c r="D135" s="83"/>
      <c r="E135" s="84"/>
      <c r="F135" s="55">
        <v>2</v>
      </c>
      <c r="G135" s="54">
        <v>1</v>
      </c>
      <c r="H135" s="55"/>
      <c r="I135" s="54"/>
      <c r="J135" s="59">
        <f t="shared" si="3"/>
        <v>1</v>
      </c>
      <c r="K135" s="31"/>
    </row>
    <row r="136" spans="1:11">
      <c r="F136" s="25"/>
    </row>
    <row r="137" spans="1:11">
      <c r="A137" s="23" t="s">
        <v>208</v>
      </c>
      <c r="B137" t="s">
        <v>212</v>
      </c>
    </row>
    <row r="138" spans="1:11">
      <c r="A138" s="23" t="s">
        <v>210</v>
      </c>
      <c r="B138" t="s">
        <v>211</v>
      </c>
    </row>
  </sheetData>
  <sortState ref="B53:J69">
    <sortCondition descending="1" ref="J53:J69"/>
  </sortState>
  <mergeCells count="32">
    <mergeCell ref="G1:G3"/>
    <mergeCell ref="B42:C42"/>
    <mergeCell ref="B135:E135"/>
    <mergeCell ref="B133:E133"/>
    <mergeCell ref="B131:E131"/>
    <mergeCell ref="B129:E129"/>
    <mergeCell ref="B127:E127"/>
    <mergeCell ref="B134:E134"/>
    <mergeCell ref="B132:E132"/>
    <mergeCell ref="B130:E130"/>
    <mergeCell ref="B128:E128"/>
    <mergeCell ref="F1:F3"/>
    <mergeCell ref="B115:E115"/>
    <mergeCell ref="B116:E116"/>
    <mergeCell ref="B117:E117"/>
    <mergeCell ref="B3:C3"/>
    <mergeCell ref="H1:H3"/>
    <mergeCell ref="I1:I3"/>
    <mergeCell ref="F4:G4"/>
    <mergeCell ref="H4:I4"/>
    <mergeCell ref="B126:E126"/>
    <mergeCell ref="B124:E124"/>
    <mergeCell ref="B125:E125"/>
    <mergeCell ref="B123:E123"/>
    <mergeCell ref="B43:C43"/>
    <mergeCell ref="B45:C45"/>
    <mergeCell ref="B122:E122"/>
    <mergeCell ref="B120:E120"/>
    <mergeCell ref="B118:E118"/>
    <mergeCell ref="B121:E121"/>
    <mergeCell ref="B119:E119"/>
    <mergeCell ref="A113:G113"/>
  </mergeCells>
  <pageMargins left="0.23622047244094491" right="0.23622047244094491" top="0.74803149606299213" bottom="0.74803149606299213" header="0" footer="0.31496062992125984"/>
  <pageSetup paperSize="9" orientation="landscape" r:id="rId1"/>
  <rowBreaks count="6" manualBreakCount="6">
    <brk id="12" max="13" man="1"/>
    <brk id="36" max="13" man="1"/>
    <brk id="50" max="13" man="1"/>
    <brk id="70" max="13" man="1"/>
    <brk id="94" max="13" man="1"/>
    <brk id="11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Feuil1!Impression_des_titres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</dc:creator>
  <cp:lastModifiedBy>comitenord</cp:lastModifiedBy>
  <cp:lastPrinted>2016-05-20T05:01:18Z</cp:lastPrinted>
  <dcterms:created xsi:type="dcterms:W3CDTF">2016-05-04T10:24:20Z</dcterms:created>
  <dcterms:modified xsi:type="dcterms:W3CDTF">2016-05-20T05:01:58Z</dcterms:modified>
</cp:coreProperties>
</file>